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3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Б3!#REF!</definedName>
    <definedName name="_Par114" localSheetId="1">Б3!#REF!</definedName>
    <definedName name="_Par115" localSheetId="1">Б3!#REF!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Б3!#REF!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Б3!$A$1:$G$283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9" i="2" l="1"/>
  <c r="D90" i="2" s="1"/>
  <c r="D91" i="2" s="1"/>
  <c r="D79" i="2"/>
  <c r="D80" i="2" s="1"/>
  <c r="D78" i="2"/>
  <c r="D41" i="2" s="1"/>
  <c r="D71" i="2"/>
  <c r="D70" i="2"/>
  <c r="D48" i="2"/>
  <c r="D51" i="2" s="1"/>
  <c r="D22" i="2"/>
  <c r="D17" i="2"/>
  <c r="D12" i="2"/>
  <c r="D50" i="2" l="1"/>
  <c r="D60" i="2"/>
  <c r="D61" i="2" s="1"/>
  <c r="D25" i="2"/>
  <c r="C257" i="1"/>
  <c r="G229" i="1"/>
  <c r="G228" i="1"/>
  <c r="G227" i="1"/>
  <c r="G224" i="1"/>
  <c r="G223" i="1"/>
  <c r="G222" i="1"/>
  <c r="G221" i="1"/>
  <c r="G220" i="1"/>
  <c r="G219" i="1"/>
  <c r="G218" i="1"/>
  <c r="G217" i="1"/>
  <c r="G216" i="1"/>
  <c r="G215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19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7" i="1"/>
  <c r="G166" i="1"/>
  <c r="G165" i="1"/>
  <c r="G164" i="1"/>
  <c r="G163" i="1"/>
  <c r="G162" i="1"/>
  <c r="G157" i="1"/>
  <c r="G156" i="1"/>
  <c r="G155" i="1"/>
  <c r="G154" i="1"/>
  <c r="G153" i="1"/>
  <c r="G151" i="1"/>
  <c r="G150" i="1"/>
  <c r="G149" i="1"/>
  <c r="G148" i="1"/>
  <c r="G147" i="1"/>
  <c r="G146" i="1"/>
  <c r="G143" i="1"/>
  <c r="G142" i="1"/>
  <c r="G141" i="1"/>
  <c r="G138" i="1"/>
  <c r="G137" i="1"/>
  <c r="G134" i="1"/>
  <c r="G131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D64" i="1"/>
  <c r="G64" i="1" s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6" i="1"/>
  <c r="G35" i="1"/>
  <c r="G33" i="1"/>
  <c r="G31" i="1"/>
  <c r="G30" i="1"/>
  <c r="G29" i="1"/>
  <c r="G28" i="1"/>
  <c r="G62" i="1" l="1"/>
  <c r="D255" i="1"/>
  <c r="G258" i="1" l="1"/>
  <c r="D257" i="1"/>
  <c r="G257" i="1" s="1"/>
  <c r="G255" i="1"/>
</calcChain>
</file>

<file path=xl/sharedStrings.xml><?xml version="1.0" encoding="utf-8"?>
<sst xmlns="http://schemas.openxmlformats.org/spreadsheetml/2006/main" count="575" uniqueCount="295">
  <si>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</si>
  <si>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</si>
  <si>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</si>
  <si>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</si>
  <si>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</si>
  <si>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</si>
  <si>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</si>
  <si>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</si>
  <si>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</si>
  <si>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</si>
  <si>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</si>
  <si>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</si>
  <si>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</si>
  <si>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</si>
  <si>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</si>
  <si>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</si>
  <si>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</si>
  <si>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</si>
  <si>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</si>
  <si>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3 по ул. Боровая за 2019 год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</si>
  <si>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</si>
  <si>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</si>
  <si>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</si>
  <si>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</si>
  <si>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03.04.2019 год (исполнение договора управления многоквартирным домом от 02.05.2017 г.)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</si>
  <si>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</si>
  <si>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Влажная протирка перил лестниц</t>
  </si>
  <si>
    <t>м2 жилой площади</t>
  </si>
  <si>
    <t>за период с 04.04. по 31.12.2019 год (исполнение договора управления многоквартирным домом от 04.04.2019 г.)</t>
  </si>
  <si>
    <t>м2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</si>
  <si>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</si>
  <si>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</si>
  <si>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</si>
  <si>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</si>
  <si>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</si>
  <si>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</si>
  <si>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</si>
  <si>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</si>
  <si>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</si>
  <si>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</si>
  <si>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</si>
  <si>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</si>
  <si>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</si>
  <si>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</si>
  <si>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</si>
  <si>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</si>
  <si>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</si>
  <si>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</si>
  <si>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</si>
  <si>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</si>
  <si>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</si>
  <si>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</si>
  <si>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</si>
  <si>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</si>
  <si>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</si>
  <si>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</si>
  <si>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</si>
  <si>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</si>
  <si>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</si>
  <si>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Очистка чердачного помещения от снега</t>
  </si>
  <si>
    <t>Ремонт примыкания вентшахты наплавляемым покрытием</t>
  </si>
  <si>
    <t>Замена вентиля фланцевого на кран шаровой д50 мм</t>
  </si>
  <si>
    <t>шт</t>
  </si>
  <si>
    <t xml:space="preserve">Замена ламп люминисцентных </t>
  </si>
  <si>
    <t>Замена стартеров</t>
  </si>
  <si>
    <t xml:space="preserve">Замена ламп светодиодных </t>
  </si>
  <si>
    <t>Замена патрона</t>
  </si>
  <si>
    <t>Ремонт межпанельных швов</t>
  </si>
  <si>
    <t>п.м.</t>
  </si>
  <si>
    <t>Ремонт кровли с заменой шифера</t>
  </si>
  <si>
    <t>Утепление фановых труб</t>
  </si>
  <si>
    <t xml:space="preserve">м </t>
  </si>
  <si>
    <t>Внутренняя отделка подъезда №2</t>
  </si>
  <si>
    <t>подъезд</t>
  </si>
  <si>
    <t>Внутренняя отделка подъезда (частично, под №4,5)</t>
  </si>
  <si>
    <t>Внутренняя отделка тамбура №2,4,5</t>
  </si>
  <si>
    <t>Замена автоматических выключателей ВА-47 - 29 40 А  2х полюсной</t>
  </si>
  <si>
    <t>Вырезка сухих ветвей</t>
  </si>
  <si>
    <t>дер</t>
  </si>
  <si>
    <t>шт.</t>
  </si>
  <si>
    <t>Изоляция труб системы отопления</t>
  </si>
  <si>
    <t>м</t>
  </si>
  <si>
    <t>м/п</t>
  </si>
  <si>
    <t>Ремонт канализации</t>
  </si>
  <si>
    <t xml:space="preserve"> 1. Несущие и ненесущие конструкции</t>
  </si>
  <si>
    <t>Осмотр конструкций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</si>
  <si>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</si>
  <si>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</si>
  <si>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</si>
  <si>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</si>
  <si>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</si>
  <si>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</si>
  <si>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</si>
  <si>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</si>
  <si>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</si>
  <si>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</si>
  <si>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</si>
  <si>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</si>
  <si>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</si>
  <si>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</si>
  <si>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</si>
  <si>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</si>
  <si>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 внутренней отделки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</si>
  <si>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</si>
  <si>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</si>
  <si>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</si>
  <si>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</si>
  <si>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</si>
  <si>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</si>
  <si>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</si>
  <si>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</si>
  <si>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</si>
  <si>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</si>
  <si>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</si>
  <si>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</si>
  <si>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</si>
  <si>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</si>
  <si>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</si>
  <si>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</si>
  <si>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</si>
  <si>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</si>
  <si>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 xml:space="preserve"> 1000 м2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</si>
  <si>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</si>
  <si>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</si>
  <si>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</si>
  <si>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</si>
  <si>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</si>
  <si>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</si>
  <si>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</si>
  <si>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</si>
  <si>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</si>
  <si>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</si>
  <si>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</si>
  <si>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</si>
  <si>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</si>
  <si>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</si>
  <si>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</si>
  <si>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</si>
  <si>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Обслуживание приборов учета горячей воды</t>
  </si>
  <si>
    <t>Поверка приборов учета тепловой энергии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</si>
  <si>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</si>
  <si>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</si>
  <si>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</si>
  <si>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</si>
  <si>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</si>
  <si>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</si>
  <si>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</si>
  <si>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</si>
  <si>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</si>
  <si>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</si>
  <si>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</si>
  <si>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</si>
  <si>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</si>
  <si>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</si>
  <si>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</si>
  <si>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</si>
  <si>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</si>
  <si>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</si>
  <si>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</si>
  <si>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</si>
  <si>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2-х нижних этажей</t>
  </si>
  <si>
    <t>Влажное подметание лестничных площадок и маршей свыше 2-го этажа</t>
  </si>
  <si>
    <t>Мытье лестничных площадок и маршей 2-х нижних этажей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</si>
  <si>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</si>
  <si>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</si>
  <si>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</si>
  <si>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</si>
  <si>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</si>
  <si>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</si>
  <si>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</si>
  <si>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 xml:space="preserve">Подметание территории в дни без снегопада </t>
  </si>
  <si>
    <t>Посыпка территории противогололедными материалами</t>
  </si>
  <si>
    <t>Транспортировка песка от места складирования до места посыпки</t>
  </si>
  <si>
    <t>м3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</si>
  <si>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</si>
  <si>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</si>
  <si>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</si>
  <si>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</si>
  <si>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</si>
  <si>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</si>
  <si>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</si>
  <si>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</si>
  <si>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</si>
  <si>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</si>
  <si>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</si>
  <si>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</si>
  <si>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</si>
  <si>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</si>
  <si>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</si>
  <si>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</si>
  <si>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</si>
  <si>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 xml:space="preserve">                5. Работы, выполняемые в целях надлежащего содержания крыши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</si>
  <si>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</si>
  <si>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</si>
  <si>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>Осмотр системы в подвальных помещениях,чердачных</t>
  </si>
  <si>
    <t>Смена задвижки на кран шаровой на трубопроводах системы отопления д50 мм</t>
  </si>
  <si>
    <t>Прочистка канализационного лежака</t>
  </si>
  <si>
    <t xml:space="preserve">                 16.  Работы, выполняемые в целях надлежащего содержания электрооборудования</t>
  </si>
  <si>
    <t>Замена светильников в подвальном помещении НСП 60</t>
  </si>
  <si>
    <t xml:space="preserve">                 17.  Работы по содержанию помещений, входящих в состав общего имущества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</si>
  <si>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</si>
  <si>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</si>
  <si>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</si>
  <si>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</si>
  <si>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</si>
  <si>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</si>
  <si>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</si>
  <si>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</si>
  <si>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</si>
  <si>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</si>
  <si>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</si>
  <si>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</si>
  <si>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</si>
  <si>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</si>
  <si>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</si>
  <si>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</si>
  <si>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VIII.  Услуги по управлению МКД</t>
  </si>
  <si>
    <t>Управление МКД</t>
  </si>
  <si>
    <t xml:space="preserve">            IX.  Обеспечение устранения аварий</t>
  </si>
  <si>
    <t>Обеспечение устранений аварий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</si>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</sst>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0.0"/>
    <numFmt numFmtId="165" formatCode="#,##0.00&quot;р.&quot;"/>
    <numFmt numFmtId="166" formatCode="\$#.00"/>
    <numFmt numFmtId="167" formatCode="#."/>
    <numFmt numFmtId="168" formatCode="%#.00"/>
    <numFmt numFmtId="169" formatCode="#\,##0.00"/>
    <numFmt numFmtId="170" formatCode="#.00"/>
  </numFmts>
  <fonts count="6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6" fontId="26" fillId="0" borderId="0">
      <protection locked="0"/>
    </xf>
    <xf numFmtId="167" fontId="26" fillId="0" borderId="10">
      <protection locked="0"/>
    </xf>
    <xf numFmtId="166" fontId="27" fillId="0" borderId="0">
      <protection locked="0"/>
    </xf>
    <xf numFmtId="167" fontId="27" fillId="0" borderId="11">
      <protection locked="0"/>
    </xf>
    <xf numFmtId="168" fontId="26" fillId="0" borderId="0">
      <protection locked="0"/>
    </xf>
    <xf numFmtId="169" fontId="26" fillId="0" borderId="0">
      <protection locked="0"/>
    </xf>
    <xf numFmtId="168" fontId="27" fillId="0" borderId="0">
      <protection locked="0"/>
    </xf>
    <xf numFmtId="169" fontId="27" fillId="0" borderId="0">
      <protection locked="0"/>
    </xf>
    <xf numFmtId="170" fontId="26" fillId="0" borderId="0">
      <protection locked="0"/>
    </xf>
    <xf numFmtId="167" fontId="28" fillId="0" borderId="0">
      <protection locked="0"/>
    </xf>
    <xf numFmtId="167" fontId="28" fillId="0" borderId="0">
      <protection locked="0"/>
    </xf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0" borderId="0" applyNumberFormat="0" applyFill="0" applyBorder="0" applyProtection="0">
      <alignment horizontal="left" vertical="top" wrapText="1"/>
    </xf>
    <xf numFmtId="0" fontId="32" fillId="16" borderId="0" applyNumberFormat="0" applyBorder="0" applyProtection="0">
      <alignment horizontal="left" vertical="top" wrapText="1"/>
    </xf>
    <xf numFmtId="0" fontId="32" fillId="17" borderId="0" applyNumberFormat="0" applyBorder="0" applyProtection="0">
      <alignment horizontal="left" vertical="top" wrapText="1"/>
    </xf>
    <xf numFmtId="0" fontId="31" fillId="18" borderId="0" applyNumberFormat="0" applyBorder="0" applyProtection="0">
      <alignment horizontal="left" vertical="top" wrapText="1"/>
    </xf>
    <xf numFmtId="0" fontId="33" fillId="19" borderId="0" applyNumberFormat="0" applyBorder="0" applyProtection="0">
      <alignment horizontal="left" vertical="top" wrapText="1"/>
    </xf>
    <xf numFmtId="0" fontId="34" fillId="20" borderId="0" applyNumberFormat="0" applyBorder="0" applyProtection="0">
      <alignment horizontal="left" vertical="top" wrapText="1"/>
    </xf>
    <xf numFmtId="0" fontId="12" fillId="0" borderId="0"/>
    <xf numFmtId="0" fontId="35" fillId="0" borderId="0" applyNumberFormat="0" applyFill="0" applyBorder="0" applyProtection="0">
      <alignment horizontal="left" vertical="top" wrapText="1"/>
    </xf>
    <xf numFmtId="0" fontId="36" fillId="21" borderId="0" applyNumberFormat="0" applyBorder="0" applyProtection="0">
      <alignment horizontal="left" vertical="top" wrapText="1"/>
    </xf>
    <xf numFmtId="0" fontId="37" fillId="0" borderId="0" applyNumberFormat="0" applyFill="0" applyBorder="0" applyProtection="0">
      <alignment horizontal="left" vertical="top" wrapText="1"/>
    </xf>
    <xf numFmtId="0" fontId="38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22" borderId="0" applyNumberFormat="0" applyBorder="0" applyProtection="0">
      <alignment horizontal="left" vertical="top" wrapText="1"/>
    </xf>
    <xf numFmtId="0" fontId="41" fillId="22" borderId="12" applyNumberFormat="0" applyProtection="0">
      <alignment horizontal="left" vertical="top" wrapText="1"/>
    </xf>
    <xf numFmtId="0" fontId="42" fillId="0" borderId="0">
      <alignment horizontal="left" vertical="top"/>
    </xf>
    <xf numFmtId="0" fontId="42" fillId="0" borderId="0">
      <alignment horizontal="left" vertical="top"/>
    </xf>
    <xf numFmtId="0" fontId="42" fillId="0" borderId="0">
      <alignment horizontal="center" vertical="top"/>
    </xf>
    <xf numFmtId="0" fontId="39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vertical="top" wrapText="1"/>
    </xf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26" borderId="0" applyNumberFormat="0" applyBorder="0" applyAlignment="0" applyProtection="0"/>
    <xf numFmtId="0" fontId="43" fillId="7" borderId="12" applyNumberFormat="0" applyAlignment="0" applyProtection="0"/>
    <xf numFmtId="0" fontId="44" fillId="27" borderId="13" applyNumberFormat="0" applyAlignment="0" applyProtection="0"/>
    <xf numFmtId="0" fontId="45" fillId="27" borderId="12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28" borderId="18" applyNumberFormat="0" applyAlignment="0" applyProtection="0"/>
    <xf numFmtId="0" fontId="52" fillId="0" borderId="0" applyNumberFormat="0" applyFill="0" applyBorder="0" applyAlignment="0" applyProtection="0"/>
    <xf numFmtId="0" fontId="53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4" fillId="0" borderId="0"/>
    <xf numFmtId="0" fontId="5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9" fillId="0" borderId="0">
      <alignment horizontal="left" vertical="top" wrapText="1"/>
    </xf>
    <xf numFmtId="0" fontId="56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" fillId="30" borderId="19" applyNumberFormat="0" applyFont="0" applyAlignment="0" applyProtection="0"/>
    <xf numFmtId="0" fontId="58" fillId="0" borderId="20" applyNumberFormat="0" applyFill="0" applyAlignment="0" applyProtection="0"/>
    <xf numFmtId="0" fontId="59" fillId="0" borderId="0"/>
    <xf numFmtId="0" fontId="60" fillId="0" borderId="0" applyNumberFormat="0" applyFill="0" applyBorder="0" applyAlignment="0" applyProtection="0"/>
    <xf numFmtId="43" fontId="61" fillId="0" borderId="0" applyFont="0" applyFill="0" applyBorder="0" applyAlignment="0" applyProtection="0"/>
    <xf numFmtId="0" fontId="62" fillId="4" borderId="0" applyNumberFormat="0" applyBorder="0" applyAlignment="0" applyProtection="0"/>
  </cellStyleXfs>
  <cellXfs count="143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4" fillId="0" borderId="0" xfId="2" applyFont="1" applyFill="1"/>
    <xf numFmtId="0" fontId="5" fillId="0" borderId="0" xfId="1" applyFont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8" fillId="0" borderId="0" xfId="1" applyFont="1" applyFill="1" applyBorder="1" applyAlignment="1">
      <alignment vertical="center"/>
    </xf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2" fillId="0" borderId="0" xfId="1" applyFill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vertical="center" wrapText="1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3" applyFont="1" applyFill="1" applyBorder="1" applyAlignment="1">
      <alignment vertical="top" wrapText="1"/>
    </xf>
    <xf numFmtId="0" fontId="5" fillId="0" borderId="0" xfId="1" applyFont="1" applyFill="1" applyBorder="1"/>
    <xf numFmtId="0" fontId="20" fillId="0" borderId="0" xfId="1" applyFont="1" applyBorder="1"/>
    <xf numFmtId="0" fontId="21" fillId="0" borderId="1" xfId="3" applyFont="1" applyFill="1" applyBorder="1" applyAlignment="1">
      <alignment vertical="center" wrapText="1"/>
    </xf>
    <xf numFmtId="0" fontId="20" fillId="0" borderId="1" xfId="1" applyFont="1" applyBorder="1" applyAlignment="1">
      <alignment horizontal="center" vertical="center"/>
    </xf>
    <xf numFmtId="2" fontId="20" fillId="0" borderId="1" xfId="3" applyNumberFormat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4" fontId="20" fillId="0" borderId="1" xfId="3" applyNumberFormat="1" applyFont="1" applyFill="1" applyBorder="1" applyAlignment="1">
      <alignment horizontal="center" vertical="center"/>
    </xf>
    <xf numFmtId="4" fontId="20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/>
    <xf numFmtId="1" fontId="20" fillId="0" borderId="1" xfId="3" applyNumberFormat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2" fontId="20" fillId="0" borderId="1" xfId="1" applyNumberFormat="1" applyFont="1" applyBorder="1" applyAlignment="1">
      <alignment horizontal="center" vertical="center"/>
    </xf>
    <xf numFmtId="2" fontId="20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4" fontId="5" fillId="0" borderId="1" xfId="1" applyNumberFormat="1" applyFont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center" vertical="center"/>
    </xf>
    <xf numFmtId="4" fontId="18" fillId="0" borderId="0" xfId="1" applyNumberFormat="1" applyFont="1" applyFill="1" applyBorder="1" applyAlignment="1">
      <alignment horizontal="center" vertical="center"/>
    </xf>
    <xf numFmtId="165" fontId="23" fillId="0" borderId="0" xfId="0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4" fillId="0" borderId="0" xfId="1" applyFont="1" applyBorder="1" applyAlignment="1">
      <alignment horizontal="center" vertical="center"/>
    </xf>
    <xf numFmtId="2" fontId="24" fillId="0" borderId="0" xfId="1" applyNumberFormat="1" applyFont="1" applyFill="1" applyBorder="1" applyAlignment="1">
      <alignment horizontal="center" vertical="center"/>
    </xf>
    <xf numFmtId="0" fontId="18" fillId="0" borderId="8" xfId="1" applyFont="1" applyBorder="1" applyAlignment="1">
      <alignment vertical="center"/>
    </xf>
    <xf numFmtId="0" fontId="4" fillId="0" borderId="8" xfId="1" applyFont="1" applyBorder="1"/>
    <xf numFmtId="0" fontId="24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8" xfId="1" applyFont="1" applyBorder="1"/>
    <xf numFmtId="0" fontId="6" fillId="0" borderId="8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2" fillId="0" borderId="0" xfId="1" applyFill="1"/>
    <xf numFmtId="0" fontId="25" fillId="0" borderId="0" xfId="0" applyFont="1" applyAlignment="1">
      <alignment horizontal="right"/>
    </xf>
    <xf numFmtId="0" fontId="5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24" fillId="0" borderId="9" xfId="1" applyFont="1" applyBorder="1" applyAlignment="1">
      <alignment horizontal="center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49" fontId="18" fillId="0" borderId="2" xfId="1" applyNumberFormat="1" applyFont="1" applyBorder="1" applyAlignment="1">
      <alignment horizontal="left" vertical="center" wrapText="1"/>
    </xf>
    <xf numFmtId="49" fontId="18" fillId="0" borderId="3" xfId="1" applyNumberFormat="1" applyFont="1" applyBorder="1" applyAlignment="1">
      <alignment horizontal="left" vertical="center" wrapText="1"/>
    </xf>
    <xf numFmtId="49" fontId="18" fillId="0" borderId="4" xfId="1" applyNumberFormat="1" applyFont="1" applyBorder="1" applyAlignment="1">
      <alignment horizontal="left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top" wrapText="1"/>
    </xf>
    <xf numFmtId="0" fontId="6" fillId="0" borderId="8" xfId="1" applyFont="1" applyBorder="1" applyAlignment="1">
      <alignment horizontal="left" vertical="center"/>
    </xf>
    <xf numFmtId="0" fontId="25" fillId="0" borderId="0" xfId="1" applyFont="1" applyAlignment="1">
      <alignment vertical="center" wrapText="1"/>
    </xf>
    <xf numFmtId="0" fontId="63" fillId="0" borderId="0" xfId="80" applyFont="1" applyFill="1" applyAlignment="1">
      <alignment horizontal="center" vertical="center"/>
    </xf>
    <xf numFmtId="0" fontId="15" fillId="0" borderId="0" xfId="80" applyFont="1" applyFill="1" applyAlignment="1">
      <alignment horizontal="center" vertical="center"/>
    </xf>
    <xf numFmtId="165" fontId="65" fillId="0" borderId="0" xfId="80" applyNumberFormat="1" applyFont="1" applyFill="1" applyBorder="1" applyAlignment="1">
      <alignment horizontal="right" vertical="center"/>
    </xf>
    <xf numFmtId="0" fontId="64" fillId="0" borderId="0" xfId="80" applyFont="1" applyFill="1"/>
    <xf numFmtId="0" fontId="15" fillId="0" borderId="8" xfId="80" applyFont="1" applyFill="1" applyBorder="1" applyAlignment="1">
      <alignment horizontal="center" vertical="center"/>
    </xf>
    <xf numFmtId="0" fontId="65" fillId="0" borderId="1" xfId="80" applyFont="1" applyFill="1" applyBorder="1" applyAlignment="1">
      <alignment horizontal="center" vertical="center" wrapText="1"/>
    </xf>
    <xf numFmtId="0" fontId="65" fillId="0" borderId="1" xfId="80" applyFont="1" applyFill="1" applyBorder="1" applyAlignment="1">
      <alignment vertical="center" wrapText="1"/>
    </xf>
    <xf numFmtId="0" fontId="64" fillId="0" borderId="1" xfId="80" applyFont="1" applyFill="1" applyBorder="1" applyAlignment="1">
      <alignment horizontal="center"/>
    </xf>
    <xf numFmtId="14" fontId="23" fillId="0" borderId="1" xfId="80" applyNumberFormat="1" applyFont="1" applyFill="1" applyBorder="1" applyAlignment="1">
      <alignment horizontal="center"/>
    </xf>
    <xf numFmtId="0" fontId="64" fillId="0" borderId="1" xfId="80" applyFont="1" applyFill="1" applyBorder="1"/>
    <xf numFmtId="0" fontId="66" fillId="0" borderId="1" xfId="80" applyFont="1" applyFill="1" applyBorder="1" applyAlignment="1">
      <alignment horizontal="center"/>
    </xf>
    <xf numFmtId="0" fontId="67" fillId="0" borderId="1" xfId="80" applyFont="1" applyFill="1" applyBorder="1" applyAlignment="1">
      <alignment horizontal="center" wrapText="1"/>
    </xf>
    <xf numFmtId="0" fontId="66" fillId="0" borderId="1" xfId="80" applyFont="1" applyFill="1" applyBorder="1"/>
    <xf numFmtId="4" fontId="66" fillId="0" borderId="1" xfId="80" applyNumberFormat="1" applyFont="1" applyFill="1" applyBorder="1" applyAlignment="1">
      <alignment horizontal="center"/>
    </xf>
    <xf numFmtId="0" fontId="65" fillId="0" borderId="1" xfId="80" applyFont="1" applyFill="1" applyBorder="1" applyAlignment="1">
      <alignment vertical="top" wrapText="1"/>
    </xf>
    <xf numFmtId="0" fontId="65" fillId="0" borderId="1" xfId="80" applyFont="1" applyFill="1" applyBorder="1" applyAlignment="1">
      <alignment horizontal="justify" vertical="center" wrapText="1"/>
    </xf>
    <xf numFmtId="49" fontId="65" fillId="0" borderId="1" xfId="80" applyNumberFormat="1" applyFont="1" applyFill="1" applyBorder="1" applyAlignment="1">
      <alignment horizontal="justify" vertical="center" wrapText="1"/>
    </xf>
    <xf numFmtId="0" fontId="65" fillId="0" borderId="2" xfId="80" applyFont="1" applyFill="1" applyBorder="1" applyAlignment="1">
      <alignment horizontal="left" vertical="center" wrapText="1"/>
    </xf>
    <xf numFmtId="0" fontId="65" fillId="0" borderId="3" xfId="80" applyFont="1" applyFill="1" applyBorder="1" applyAlignment="1">
      <alignment horizontal="left" vertical="center" wrapText="1"/>
    </xf>
    <xf numFmtId="0" fontId="65" fillId="0" borderId="4" xfId="80" applyFont="1" applyFill="1" applyBorder="1" applyAlignment="1">
      <alignment horizontal="left" vertical="center" wrapText="1"/>
    </xf>
    <xf numFmtId="3" fontId="66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 applyAlignment="1">
      <alignment wrapText="1"/>
    </xf>
    <xf numFmtId="0" fontId="66" fillId="0" borderId="1" xfId="80" applyFont="1" applyFill="1" applyBorder="1" applyAlignment="1">
      <alignment vertical="top"/>
    </xf>
    <xf numFmtId="4" fontId="67" fillId="0" borderId="1" xfId="80" applyNumberFormat="1" applyFont="1" applyFill="1" applyBorder="1" applyAlignment="1">
      <alignment wrapText="1"/>
    </xf>
    <xf numFmtId="4" fontId="67" fillId="0" borderId="1" xfId="80" applyNumberFormat="1" applyFont="1" applyFill="1" applyBorder="1"/>
    <xf numFmtId="4" fontId="66" fillId="0" borderId="1" xfId="80" applyNumberFormat="1" applyFont="1" applyFill="1" applyBorder="1" applyAlignment="1">
      <alignment horizontal="center" vertical="center"/>
    </xf>
    <xf numFmtId="165" fontId="65" fillId="0" borderId="1" xfId="80" applyNumberFormat="1" applyFont="1" applyFill="1" applyBorder="1" applyAlignment="1">
      <alignment horizontal="center" vertical="center" wrapText="1"/>
    </xf>
    <xf numFmtId="0" fontId="66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D28" sqref="D28"/>
    </sheetView>
  </sheetViews>
  <sheetFormatPr defaultRowHeight="15" x14ac:dyDescent="0.25"/>
  <cols>
    <col min="1" max="1" width="4.28515625" style="142" customWidth="1"/>
    <col min="2" max="2" width="62.28515625" style="118" customWidth="1"/>
    <col min="3" max="3" width="10.85546875" style="118" customWidth="1"/>
    <col min="4" max="4" width="18.42578125" style="142" customWidth="1"/>
    <col min="5" max="16384" width="9.140625" style="118"/>
  </cols>
  <sheetData>
    <row r="1" spans="1:4" ht="19.5" x14ac:dyDescent="0.25">
      <c r="A1" s="115" t="s">
        <v>221</v>
      </c>
      <c r="B1" s="115"/>
      <c r="C1" s="115"/>
      <c r="D1" s="115"/>
    </row>
    <row r="2" spans="1:4" x14ac:dyDescent="0.25">
      <c r="A2" s="116" t="s">
        <v>222</v>
      </c>
      <c r="B2" s="116"/>
      <c r="C2" s="116"/>
      <c r="D2" s="116"/>
    </row>
    <row r="3" spans="1:4" x14ac:dyDescent="0.25">
      <c r="A3" s="119" t="s">
        <v>19</v>
      </c>
      <c r="B3" s="119"/>
      <c r="C3" s="119"/>
      <c r="D3" s="119"/>
    </row>
    <row r="4" spans="1:4" ht="25.5" x14ac:dyDescent="0.25">
      <c r="A4" s="120" t="s">
        <v>223</v>
      </c>
      <c r="B4" s="120" t="s">
        <v>224</v>
      </c>
      <c r="C4" s="120" t="s">
        <v>225</v>
      </c>
      <c r="D4" s="120" t="s">
        <v>226</v>
      </c>
    </row>
    <row r="5" spans="1:4" x14ac:dyDescent="0.25">
      <c r="A5" s="121">
        <v>1</v>
      </c>
      <c r="B5" s="121" t="s">
        <v>227</v>
      </c>
      <c r="C5" s="122" t="s">
        <v>228</v>
      </c>
      <c r="D5" s="123" t="s">
        <v>229</v>
      </c>
    </row>
    <row r="6" spans="1:4" x14ac:dyDescent="0.25">
      <c r="A6" s="121">
        <v>2</v>
      </c>
      <c r="B6" s="121" t="s">
        <v>230</v>
      </c>
      <c r="C6" s="124"/>
      <c r="D6" s="125" t="s">
        <v>231</v>
      </c>
    </row>
    <row r="7" spans="1:4" x14ac:dyDescent="0.25">
      <c r="A7" s="121">
        <v>3</v>
      </c>
      <c r="B7" s="121" t="s">
        <v>232</v>
      </c>
      <c r="C7" s="124"/>
      <c r="D7" s="125" t="s">
        <v>233</v>
      </c>
    </row>
    <row r="8" spans="1:4" ht="27.75" customHeight="1" x14ac:dyDescent="0.25">
      <c r="A8" s="126" t="s">
        <v>234</v>
      </c>
      <c r="B8" s="126"/>
      <c r="C8" s="126"/>
      <c r="D8" s="126"/>
    </row>
    <row r="9" spans="1:4" x14ac:dyDescent="0.25">
      <c r="A9" s="127">
        <v>4</v>
      </c>
      <c r="B9" s="121" t="s">
        <v>235</v>
      </c>
      <c r="C9" s="120" t="s">
        <v>236</v>
      </c>
      <c r="D9" s="128">
        <v>0</v>
      </c>
    </row>
    <row r="10" spans="1:4" x14ac:dyDescent="0.25">
      <c r="A10" s="127">
        <v>5</v>
      </c>
      <c r="B10" s="121" t="s">
        <v>237</v>
      </c>
      <c r="C10" s="120" t="s">
        <v>236</v>
      </c>
      <c r="D10" s="128" t="s">
        <v>238</v>
      </c>
    </row>
    <row r="11" spans="1:4" x14ac:dyDescent="0.25">
      <c r="A11" s="127">
        <v>6</v>
      </c>
      <c r="B11" s="121" t="s">
        <v>239</v>
      </c>
      <c r="C11" s="120" t="s">
        <v>236</v>
      </c>
      <c r="D11" s="128">
        <v>510644.06</v>
      </c>
    </row>
    <row r="12" spans="1:4" ht="15.75" customHeight="1" x14ac:dyDescent="0.25">
      <c r="A12" s="127">
        <v>7</v>
      </c>
      <c r="B12" s="129" t="s">
        <v>240</v>
      </c>
      <c r="C12" s="120" t="s">
        <v>236</v>
      </c>
      <c r="D12" s="128">
        <f>D13+D14</f>
        <v>1429682.5</v>
      </c>
    </row>
    <row r="13" spans="1:4" x14ac:dyDescent="0.25">
      <c r="A13" s="127">
        <v>8</v>
      </c>
      <c r="B13" s="130" t="s">
        <v>241</v>
      </c>
      <c r="C13" s="120" t="s">
        <v>236</v>
      </c>
      <c r="D13" s="128">
        <v>1208709.47</v>
      </c>
    </row>
    <row r="14" spans="1:4" x14ac:dyDescent="0.25">
      <c r="A14" s="127">
        <v>9</v>
      </c>
      <c r="B14" s="130" t="s">
        <v>242</v>
      </c>
      <c r="C14" s="120" t="s">
        <v>236</v>
      </c>
      <c r="D14" s="128">
        <v>220973.03</v>
      </c>
    </row>
    <row r="15" spans="1:4" x14ac:dyDescent="0.25">
      <c r="A15" s="127">
        <v>10</v>
      </c>
      <c r="B15" s="130" t="s">
        <v>243</v>
      </c>
      <c r="C15" s="120" t="s">
        <v>236</v>
      </c>
      <c r="D15" s="128" t="s">
        <v>238</v>
      </c>
    </row>
    <row r="16" spans="1:4" x14ac:dyDescent="0.25">
      <c r="A16" s="127">
        <v>11</v>
      </c>
      <c r="B16" s="121" t="s">
        <v>244</v>
      </c>
      <c r="C16" s="120" t="s">
        <v>236</v>
      </c>
      <c r="D16" s="128">
        <v>1354071.93</v>
      </c>
    </row>
    <row r="17" spans="1:4" x14ac:dyDescent="0.25">
      <c r="A17" s="127">
        <v>12</v>
      </c>
      <c r="B17" s="131" t="s">
        <v>245</v>
      </c>
      <c r="C17" s="120" t="s">
        <v>236</v>
      </c>
      <c r="D17" s="128">
        <f>D16</f>
        <v>1354071.93</v>
      </c>
    </row>
    <row r="18" spans="1:4" x14ac:dyDescent="0.25">
      <c r="A18" s="127">
        <v>13</v>
      </c>
      <c r="B18" s="130" t="s">
        <v>246</v>
      </c>
      <c r="C18" s="120" t="s">
        <v>236</v>
      </c>
      <c r="D18" s="128" t="s">
        <v>238</v>
      </c>
    </row>
    <row r="19" spans="1:4" x14ac:dyDescent="0.25">
      <c r="A19" s="127">
        <v>14</v>
      </c>
      <c r="B19" s="130" t="s">
        <v>247</v>
      </c>
      <c r="C19" s="120" t="s">
        <v>236</v>
      </c>
      <c r="D19" s="128" t="s">
        <v>238</v>
      </c>
    </row>
    <row r="20" spans="1:4" x14ac:dyDescent="0.25">
      <c r="A20" s="127">
        <v>15</v>
      </c>
      <c r="B20" s="130" t="s">
        <v>248</v>
      </c>
      <c r="C20" s="120" t="s">
        <v>236</v>
      </c>
      <c r="D20" s="128" t="s">
        <v>238</v>
      </c>
    </row>
    <row r="21" spans="1:4" x14ac:dyDescent="0.25">
      <c r="A21" s="127">
        <v>16</v>
      </c>
      <c r="B21" s="130" t="s">
        <v>249</v>
      </c>
      <c r="C21" s="120" t="s">
        <v>236</v>
      </c>
      <c r="D21" s="128" t="s">
        <v>238</v>
      </c>
    </row>
    <row r="22" spans="1:4" x14ac:dyDescent="0.25">
      <c r="A22" s="127">
        <v>17</v>
      </c>
      <c r="B22" s="121" t="s">
        <v>250</v>
      </c>
      <c r="C22" s="120" t="s">
        <v>236</v>
      </c>
      <c r="D22" s="128">
        <f>D16</f>
        <v>1354071.93</v>
      </c>
    </row>
    <row r="23" spans="1:4" x14ac:dyDescent="0.25">
      <c r="A23" s="127">
        <v>18</v>
      </c>
      <c r="B23" s="121" t="s">
        <v>251</v>
      </c>
      <c r="C23" s="120" t="s">
        <v>236</v>
      </c>
      <c r="D23" s="128" t="s">
        <v>238</v>
      </c>
    </row>
    <row r="24" spans="1:4" x14ac:dyDescent="0.25">
      <c r="A24" s="127">
        <v>19</v>
      </c>
      <c r="B24" s="121" t="s">
        <v>252</v>
      </c>
      <c r="C24" s="120" t="s">
        <v>236</v>
      </c>
      <c r="D24" s="128">
        <v>0</v>
      </c>
    </row>
    <row r="25" spans="1:4" x14ac:dyDescent="0.25">
      <c r="A25" s="127">
        <v>20</v>
      </c>
      <c r="B25" s="121" t="s">
        <v>253</v>
      </c>
      <c r="C25" s="120" t="s">
        <v>236</v>
      </c>
      <c r="D25" s="128">
        <f>D11+D12-D16+D9</f>
        <v>586254.63000000012</v>
      </c>
    </row>
    <row r="26" spans="1:4" ht="27.75" customHeight="1" x14ac:dyDescent="0.25">
      <c r="A26" s="126" t="s">
        <v>254</v>
      </c>
      <c r="B26" s="126"/>
      <c r="C26" s="126"/>
      <c r="D26" s="126"/>
    </row>
    <row r="27" spans="1:4" x14ac:dyDescent="0.25">
      <c r="A27" s="127">
        <v>21</v>
      </c>
      <c r="B27" s="132" t="s">
        <v>255</v>
      </c>
      <c r="C27" s="133"/>
      <c r="D27" s="134"/>
    </row>
    <row r="28" spans="1:4" x14ac:dyDescent="0.25">
      <c r="A28" s="127">
        <v>22</v>
      </c>
      <c r="B28" s="121" t="s">
        <v>256</v>
      </c>
      <c r="C28" s="120" t="s">
        <v>236</v>
      </c>
      <c r="D28" s="128">
        <v>1436059.4088573919</v>
      </c>
    </row>
    <row r="29" spans="1:4" x14ac:dyDescent="0.25">
      <c r="A29" s="127">
        <v>23</v>
      </c>
      <c r="B29" s="121" t="s">
        <v>257</v>
      </c>
      <c r="C29" s="122" t="s">
        <v>258</v>
      </c>
      <c r="D29" s="120" t="s">
        <v>259</v>
      </c>
    </row>
    <row r="30" spans="1:4" x14ac:dyDescent="0.25">
      <c r="A30" s="126" t="s">
        <v>260</v>
      </c>
      <c r="B30" s="126"/>
      <c r="C30" s="126"/>
      <c r="D30" s="126"/>
    </row>
    <row r="31" spans="1:4" x14ac:dyDescent="0.25">
      <c r="A31" s="127">
        <v>24</v>
      </c>
      <c r="B31" s="121" t="s">
        <v>261</v>
      </c>
      <c r="C31" s="120" t="s">
        <v>262</v>
      </c>
      <c r="D31" s="135">
        <v>0</v>
      </c>
    </row>
    <row r="32" spans="1:4" x14ac:dyDescent="0.25">
      <c r="A32" s="127">
        <v>25</v>
      </c>
      <c r="B32" s="121" t="s">
        <v>263</v>
      </c>
      <c r="C32" s="120" t="s">
        <v>262</v>
      </c>
      <c r="D32" s="135">
        <v>0</v>
      </c>
    </row>
    <row r="33" spans="1:4" x14ac:dyDescent="0.25">
      <c r="A33" s="127">
        <v>26</v>
      </c>
      <c r="B33" s="121" t="s">
        <v>264</v>
      </c>
      <c r="C33" s="120" t="s">
        <v>262</v>
      </c>
      <c r="D33" s="135">
        <v>0</v>
      </c>
    </row>
    <row r="34" spans="1:4" x14ac:dyDescent="0.25">
      <c r="A34" s="127">
        <v>27</v>
      </c>
      <c r="B34" s="121" t="s">
        <v>265</v>
      </c>
      <c r="C34" s="120" t="s">
        <v>236</v>
      </c>
      <c r="D34" s="128">
        <v>0</v>
      </c>
    </row>
    <row r="35" spans="1:4" x14ac:dyDescent="0.25">
      <c r="A35" s="126" t="s">
        <v>266</v>
      </c>
      <c r="B35" s="126"/>
      <c r="C35" s="126"/>
      <c r="D35" s="126"/>
    </row>
    <row r="36" spans="1:4" x14ac:dyDescent="0.25">
      <c r="A36" s="127">
        <v>28</v>
      </c>
      <c r="B36" s="121" t="s">
        <v>235</v>
      </c>
      <c r="C36" s="120" t="s">
        <v>236</v>
      </c>
      <c r="D36" s="128">
        <v>-5789.86</v>
      </c>
    </row>
    <row r="37" spans="1:4" x14ac:dyDescent="0.25">
      <c r="A37" s="127">
        <v>29</v>
      </c>
      <c r="B37" s="121" t="s">
        <v>237</v>
      </c>
      <c r="C37" s="120" t="s">
        <v>236</v>
      </c>
      <c r="D37" s="128"/>
    </row>
    <row r="38" spans="1:4" ht="15.75" customHeight="1" x14ac:dyDescent="0.25">
      <c r="A38" s="127">
        <v>30</v>
      </c>
      <c r="B38" s="121" t="s">
        <v>239</v>
      </c>
      <c r="C38" s="120" t="s">
        <v>236</v>
      </c>
      <c r="D38" s="128">
        <v>1347458.26</v>
      </c>
    </row>
    <row r="39" spans="1:4" x14ac:dyDescent="0.25">
      <c r="A39" s="127">
        <v>31</v>
      </c>
      <c r="B39" s="121" t="s">
        <v>251</v>
      </c>
      <c r="C39" s="120" t="s">
        <v>236</v>
      </c>
      <c r="D39" s="128">
        <v>-1362.26</v>
      </c>
    </row>
    <row r="40" spans="1:4" x14ac:dyDescent="0.25">
      <c r="A40" s="127">
        <v>32</v>
      </c>
      <c r="B40" s="121" t="s">
        <v>252</v>
      </c>
      <c r="C40" s="120" t="s">
        <v>236</v>
      </c>
      <c r="D40" s="128"/>
    </row>
    <row r="41" spans="1:4" x14ac:dyDescent="0.25">
      <c r="A41" s="127">
        <v>33</v>
      </c>
      <c r="B41" s="121" t="s">
        <v>253</v>
      </c>
      <c r="C41" s="120" t="s">
        <v>236</v>
      </c>
      <c r="D41" s="128">
        <f>D48+D58+D68+D78+D88</f>
        <v>1941704.35</v>
      </c>
    </row>
    <row r="42" spans="1:4" x14ac:dyDescent="0.25">
      <c r="A42" s="126" t="s">
        <v>267</v>
      </c>
      <c r="B42" s="126"/>
      <c r="C42" s="126"/>
      <c r="D42" s="126"/>
    </row>
    <row r="43" spans="1:4" x14ac:dyDescent="0.25">
      <c r="A43" s="127">
        <v>34</v>
      </c>
      <c r="B43" s="121" t="s">
        <v>268</v>
      </c>
      <c r="C43" s="120" t="s">
        <v>238</v>
      </c>
      <c r="D43" s="136" t="s">
        <v>269</v>
      </c>
    </row>
    <row r="44" spans="1:4" x14ac:dyDescent="0.25">
      <c r="A44" s="127">
        <v>35</v>
      </c>
      <c r="B44" s="121" t="s">
        <v>225</v>
      </c>
      <c r="C44" s="120" t="s">
        <v>238</v>
      </c>
      <c r="D44" s="125" t="s">
        <v>270</v>
      </c>
    </row>
    <row r="45" spans="1:4" x14ac:dyDescent="0.25">
      <c r="A45" s="127">
        <v>36</v>
      </c>
      <c r="B45" s="121" t="s">
        <v>271</v>
      </c>
      <c r="C45" s="120" t="s">
        <v>272</v>
      </c>
      <c r="D45" s="128">
        <v>1446.72</v>
      </c>
    </row>
    <row r="46" spans="1:4" x14ac:dyDescent="0.25">
      <c r="A46" s="127">
        <v>37</v>
      </c>
      <c r="B46" s="121" t="s">
        <v>273</v>
      </c>
      <c r="C46" s="120" t="s">
        <v>236</v>
      </c>
      <c r="D46" s="128">
        <v>3622584.85</v>
      </c>
    </row>
    <row r="47" spans="1:4" x14ac:dyDescent="0.25">
      <c r="A47" s="127">
        <v>38</v>
      </c>
      <c r="B47" s="121" t="s">
        <v>274</v>
      </c>
      <c r="C47" s="120" t="s">
        <v>236</v>
      </c>
      <c r="D47" s="128">
        <v>3163796.67</v>
      </c>
    </row>
    <row r="48" spans="1:4" x14ac:dyDescent="0.25">
      <c r="A48" s="127">
        <v>39</v>
      </c>
      <c r="B48" s="121" t="s">
        <v>275</v>
      </c>
      <c r="C48" s="120" t="s">
        <v>236</v>
      </c>
      <c r="D48" s="128">
        <f>1109406.6</f>
        <v>1109406.6000000001</v>
      </c>
    </row>
    <row r="49" spans="1:4" x14ac:dyDescent="0.25">
      <c r="A49" s="127">
        <v>40</v>
      </c>
      <c r="B49" s="121" t="s">
        <v>276</v>
      </c>
      <c r="C49" s="120" t="s">
        <v>236</v>
      </c>
      <c r="D49" s="128">
        <v>3026044.3499999996</v>
      </c>
    </row>
    <row r="50" spans="1:4" x14ac:dyDescent="0.25">
      <c r="A50" s="127">
        <v>41</v>
      </c>
      <c r="B50" s="121" t="s">
        <v>277</v>
      </c>
      <c r="C50" s="120" t="s">
        <v>236</v>
      </c>
      <c r="D50" s="128">
        <f>D49-D51</f>
        <v>1916637.7499999995</v>
      </c>
    </row>
    <row r="51" spans="1:4" ht="15" customHeight="1" x14ac:dyDescent="0.25">
      <c r="A51" s="127">
        <v>42</v>
      </c>
      <c r="B51" s="129" t="s">
        <v>278</v>
      </c>
      <c r="C51" s="120" t="s">
        <v>236</v>
      </c>
      <c r="D51" s="128">
        <f>D48</f>
        <v>1109406.6000000001</v>
      </c>
    </row>
    <row r="52" spans="1:4" ht="15" customHeight="1" x14ac:dyDescent="0.25">
      <c r="A52" s="127">
        <v>43</v>
      </c>
      <c r="B52" s="129" t="s">
        <v>279</v>
      </c>
      <c r="C52" s="120" t="s">
        <v>236</v>
      </c>
      <c r="D52" s="128"/>
    </row>
    <row r="53" spans="1:4" ht="26.25" x14ac:dyDescent="0.25">
      <c r="A53" s="137">
        <v>44</v>
      </c>
      <c r="B53" s="129" t="s">
        <v>268</v>
      </c>
      <c r="C53" s="120" t="s">
        <v>238</v>
      </c>
      <c r="D53" s="136" t="s">
        <v>280</v>
      </c>
    </row>
    <row r="54" spans="1:4" x14ac:dyDescent="0.25">
      <c r="A54" s="127">
        <v>45</v>
      </c>
      <c r="B54" s="121" t="s">
        <v>225</v>
      </c>
      <c r="C54" s="120" t="s">
        <v>238</v>
      </c>
      <c r="D54" s="125" t="s">
        <v>281</v>
      </c>
    </row>
    <row r="55" spans="1:4" x14ac:dyDescent="0.25">
      <c r="A55" s="127">
        <v>46</v>
      </c>
      <c r="B55" s="121" t="s">
        <v>282</v>
      </c>
      <c r="C55" s="120" t="s">
        <v>272</v>
      </c>
      <c r="D55" s="128">
        <v>5738.0489379104565</v>
      </c>
    </row>
    <row r="56" spans="1:4" x14ac:dyDescent="0.25">
      <c r="A56" s="127">
        <v>47</v>
      </c>
      <c r="B56" s="121" t="s">
        <v>283</v>
      </c>
      <c r="C56" s="120" t="s">
        <v>236</v>
      </c>
      <c r="D56" s="128">
        <v>82471.63</v>
      </c>
    </row>
    <row r="57" spans="1:4" x14ac:dyDescent="0.25">
      <c r="A57" s="127">
        <v>48</v>
      </c>
      <c r="B57" s="121" t="s">
        <v>274</v>
      </c>
      <c r="C57" s="120" t="s">
        <v>236</v>
      </c>
      <c r="D57" s="128">
        <v>71967.14</v>
      </c>
    </row>
    <row r="58" spans="1:4" x14ac:dyDescent="0.25">
      <c r="A58" s="127">
        <v>49</v>
      </c>
      <c r="B58" s="121" t="s">
        <v>275</v>
      </c>
      <c r="C58" s="120" t="s">
        <v>236</v>
      </c>
      <c r="D58" s="128">
        <v>50541.57</v>
      </c>
    </row>
    <row r="59" spans="1:4" x14ac:dyDescent="0.25">
      <c r="A59" s="127">
        <v>50</v>
      </c>
      <c r="B59" s="121" t="s">
        <v>276</v>
      </c>
      <c r="C59" s="120" t="s">
        <v>236</v>
      </c>
      <c r="D59" s="128">
        <v>124678.70999999999</v>
      </c>
    </row>
    <row r="60" spans="1:4" x14ac:dyDescent="0.25">
      <c r="A60" s="127">
        <v>51</v>
      </c>
      <c r="B60" s="121" t="s">
        <v>277</v>
      </c>
      <c r="C60" s="120" t="s">
        <v>236</v>
      </c>
      <c r="D60" s="128">
        <f>D59</f>
        <v>124678.70999999999</v>
      </c>
    </row>
    <row r="61" spans="1:4" ht="15" customHeight="1" x14ac:dyDescent="0.25">
      <c r="A61" s="127">
        <v>52</v>
      </c>
      <c r="B61" s="129" t="s">
        <v>278</v>
      </c>
      <c r="C61" s="120" t="s">
        <v>236</v>
      </c>
      <c r="D61" s="128">
        <f>D59-D60</f>
        <v>0</v>
      </c>
    </row>
    <row r="62" spans="1:4" ht="15" customHeight="1" x14ac:dyDescent="0.25">
      <c r="A62" s="127">
        <v>53</v>
      </c>
      <c r="B62" s="129" t="s">
        <v>279</v>
      </c>
      <c r="C62" s="120" t="s">
        <v>236</v>
      </c>
      <c r="D62" s="128">
        <v>0</v>
      </c>
    </row>
    <row r="63" spans="1:4" ht="26.25" x14ac:dyDescent="0.25">
      <c r="A63" s="137">
        <v>54</v>
      </c>
      <c r="B63" s="129" t="s">
        <v>268</v>
      </c>
      <c r="C63" s="120" t="s">
        <v>238</v>
      </c>
      <c r="D63" s="138" t="s">
        <v>284</v>
      </c>
    </row>
    <row r="64" spans="1:4" x14ac:dyDescent="0.25">
      <c r="A64" s="127">
        <v>55</v>
      </c>
      <c r="B64" s="121" t="s">
        <v>225</v>
      </c>
      <c r="C64" s="120" t="s">
        <v>238</v>
      </c>
      <c r="D64" s="128" t="s">
        <v>281</v>
      </c>
    </row>
    <row r="65" spans="1:4" x14ac:dyDescent="0.25">
      <c r="A65" s="127">
        <v>56</v>
      </c>
      <c r="B65" s="121" t="s">
        <v>282</v>
      </c>
      <c r="C65" s="120" t="s">
        <v>272</v>
      </c>
      <c r="D65" s="128">
        <v>3006.7657218879281</v>
      </c>
    </row>
    <row r="66" spans="1:4" x14ac:dyDescent="0.25">
      <c r="A66" s="127">
        <v>57</v>
      </c>
      <c r="B66" s="121" t="s">
        <v>283</v>
      </c>
      <c r="C66" s="120" t="s">
        <v>236</v>
      </c>
      <c r="D66" s="128">
        <v>694260.52</v>
      </c>
    </row>
    <row r="67" spans="1:4" x14ac:dyDescent="0.25">
      <c r="A67" s="127">
        <v>58</v>
      </c>
      <c r="B67" s="121" t="s">
        <v>274</v>
      </c>
      <c r="C67" s="120" t="s">
        <v>236</v>
      </c>
      <c r="D67" s="128">
        <v>636981.35</v>
      </c>
    </row>
    <row r="68" spans="1:4" x14ac:dyDescent="0.25">
      <c r="A68" s="127">
        <v>59</v>
      </c>
      <c r="B68" s="121" t="s">
        <v>275</v>
      </c>
      <c r="C68" s="120" t="s">
        <v>236</v>
      </c>
      <c r="D68" s="128">
        <v>355348.71</v>
      </c>
    </row>
    <row r="69" spans="1:4" x14ac:dyDescent="0.25">
      <c r="A69" s="127">
        <v>60</v>
      </c>
      <c r="B69" s="121" t="s">
        <v>276</v>
      </c>
      <c r="C69" s="120" t="s">
        <v>236</v>
      </c>
      <c r="D69" s="128">
        <v>902499.74999999988</v>
      </c>
    </row>
    <row r="70" spans="1:4" x14ac:dyDescent="0.25">
      <c r="A70" s="127">
        <v>61</v>
      </c>
      <c r="B70" s="121" t="s">
        <v>277</v>
      </c>
      <c r="C70" s="120" t="s">
        <v>236</v>
      </c>
      <c r="D70" s="128">
        <f>D69-D71</f>
        <v>547151.0399999998</v>
      </c>
    </row>
    <row r="71" spans="1:4" ht="15" customHeight="1" x14ac:dyDescent="0.25">
      <c r="A71" s="127">
        <v>62</v>
      </c>
      <c r="B71" s="129" t="s">
        <v>278</v>
      </c>
      <c r="C71" s="120" t="s">
        <v>236</v>
      </c>
      <c r="D71" s="128">
        <f>D68</f>
        <v>355348.71</v>
      </c>
    </row>
    <row r="72" spans="1:4" ht="15" customHeight="1" x14ac:dyDescent="0.25">
      <c r="A72" s="127">
        <v>63</v>
      </c>
      <c r="B72" s="129" t="s">
        <v>279</v>
      </c>
      <c r="C72" s="120" t="s">
        <v>236</v>
      </c>
      <c r="D72" s="128"/>
    </row>
    <row r="73" spans="1:4" x14ac:dyDescent="0.25">
      <c r="A73" s="127">
        <v>64</v>
      </c>
      <c r="B73" s="121" t="s">
        <v>268</v>
      </c>
      <c r="C73" s="120" t="s">
        <v>238</v>
      </c>
      <c r="D73" s="139" t="s">
        <v>285</v>
      </c>
    </row>
    <row r="74" spans="1:4" x14ac:dyDescent="0.25">
      <c r="A74" s="127">
        <v>65</v>
      </c>
      <c r="B74" s="121" t="s">
        <v>225</v>
      </c>
      <c r="C74" s="120" t="s">
        <v>238</v>
      </c>
      <c r="D74" s="128" t="s">
        <v>281</v>
      </c>
    </row>
    <row r="75" spans="1:4" x14ac:dyDescent="0.25">
      <c r="A75" s="127">
        <v>66</v>
      </c>
      <c r="B75" s="121" t="s">
        <v>282</v>
      </c>
      <c r="C75" s="120" t="s">
        <v>272</v>
      </c>
      <c r="D75" s="128">
        <v>8441.3799999999992</v>
      </c>
    </row>
    <row r="76" spans="1:4" x14ac:dyDescent="0.25">
      <c r="A76" s="127">
        <v>67</v>
      </c>
      <c r="B76" s="121" t="s">
        <v>283</v>
      </c>
      <c r="C76" s="120" t="s">
        <v>236</v>
      </c>
      <c r="D76" s="128">
        <v>680951.84</v>
      </c>
    </row>
    <row r="77" spans="1:4" x14ac:dyDescent="0.25">
      <c r="A77" s="127">
        <v>68</v>
      </c>
      <c r="B77" s="121" t="s">
        <v>274</v>
      </c>
      <c r="C77" s="120" t="s">
        <v>236</v>
      </c>
      <c r="D77" s="128">
        <v>636063.79</v>
      </c>
    </row>
    <row r="78" spans="1:4" x14ac:dyDescent="0.25">
      <c r="A78" s="127">
        <v>69</v>
      </c>
      <c r="B78" s="121" t="s">
        <v>275</v>
      </c>
      <c r="C78" s="120" t="s">
        <v>236</v>
      </c>
      <c r="D78" s="128">
        <f>399193.67</f>
        <v>399193.67</v>
      </c>
    </row>
    <row r="79" spans="1:4" x14ac:dyDescent="0.25">
      <c r="A79" s="127">
        <v>70</v>
      </c>
      <c r="B79" s="121" t="s">
        <v>276</v>
      </c>
      <c r="C79" s="120" t="s">
        <v>236</v>
      </c>
      <c r="D79" s="128">
        <f>D76</f>
        <v>680951.84</v>
      </c>
    </row>
    <row r="80" spans="1:4" x14ac:dyDescent="0.25">
      <c r="A80" s="127">
        <v>71</v>
      </c>
      <c r="B80" s="121" t="s">
        <v>277</v>
      </c>
      <c r="C80" s="120" t="s">
        <v>236</v>
      </c>
      <c r="D80" s="128">
        <f>D79</f>
        <v>680951.84</v>
      </c>
    </row>
    <row r="81" spans="1:4" ht="14.25" customHeight="1" x14ac:dyDescent="0.25">
      <c r="A81" s="127">
        <v>72</v>
      </c>
      <c r="B81" s="129" t="s">
        <v>278</v>
      </c>
      <c r="C81" s="120" t="s">
        <v>236</v>
      </c>
      <c r="D81" s="128">
        <v>0</v>
      </c>
    </row>
    <row r="82" spans="1:4" ht="14.25" customHeight="1" x14ac:dyDescent="0.25">
      <c r="A82" s="127">
        <v>73</v>
      </c>
      <c r="B82" s="129" t="s">
        <v>279</v>
      </c>
      <c r="C82" s="120" t="s">
        <v>236</v>
      </c>
      <c r="D82" s="128">
        <v>0</v>
      </c>
    </row>
    <row r="83" spans="1:4" x14ac:dyDescent="0.25">
      <c r="A83" s="127">
        <v>74</v>
      </c>
      <c r="B83" s="121" t="s">
        <v>268</v>
      </c>
      <c r="C83" s="120" t="s">
        <v>238</v>
      </c>
      <c r="D83" s="139" t="s">
        <v>286</v>
      </c>
    </row>
    <row r="84" spans="1:4" x14ac:dyDescent="0.25">
      <c r="A84" s="127">
        <v>75</v>
      </c>
      <c r="B84" s="121" t="s">
        <v>225</v>
      </c>
      <c r="C84" s="120" t="s">
        <v>238</v>
      </c>
      <c r="D84" s="128" t="s">
        <v>287</v>
      </c>
    </row>
    <row r="85" spans="1:4" x14ac:dyDescent="0.25">
      <c r="A85" s="127">
        <v>76</v>
      </c>
      <c r="B85" s="121" t="s">
        <v>282</v>
      </c>
      <c r="C85" s="120" t="s">
        <v>272</v>
      </c>
      <c r="D85" s="140">
        <v>23477.222600000001</v>
      </c>
    </row>
    <row r="86" spans="1:4" x14ac:dyDescent="0.25">
      <c r="A86" s="127">
        <v>77</v>
      </c>
      <c r="B86" s="121" t="s">
        <v>283</v>
      </c>
      <c r="C86" s="120" t="s">
        <v>236</v>
      </c>
      <c r="D86" s="141">
        <v>79622.47</v>
      </c>
    </row>
    <row r="87" spans="1:4" x14ac:dyDescent="0.25">
      <c r="A87" s="127">
        <v>78</v>
      </c>
      <c r="B87" s="121" t="s">
        <v>274</v>
      </c>
      <c r="C87" s="120" t="s">
        <v>236</v>
      </c>
      <c r="D87" s="141">
        <v>52408.67</v>
      </c>
    </row>
    <row r="88" spans="1:4" x14ac:dyDescent="0.25">
      <c r="A88" s="127">
        <v>79</v>
      </c>
      <c r="B88" s="121" t="s">
        <v>275</v>
      </c>
      <c r="C88" s="120" t="s">
        <v>236</v>
      </c>
      <c r="D88" s="141">
        <v>27213.8</v>
      </c>
    </row>
    <row r="89" spans="1:4" x14ac:dyDescent="0.25">
      <c r="A89" s="127">
        <v>80</v>
      </c>
      <c r="B89" s="121" t="s">
        <v>276</v>
      </c>
      <c r="C89" s="120" t="s">
        <v>236</v>
      </c>
      <c r="D89" s="128">
        <f>D86</f>
        <v>79622.47</v>
      </c>
    </row>
    <row r="90" spans="1:4" x14ac:dyDescent="0.25">
      <c r="A90" s="127">
        <v>81</v>
      </c>
      <c r="B90" s="121" t="s">
        <v>277</v>
      </c>
      <c r="C90" s="120" t="s">
        <v>236</v>
      </c>
      <c r="D90" s="128">
        <f>D89</f>
        <v>79622.47</v>
      </c>
    </row>
    <row r="91" spans="1:4" ht="14.25" customHeight="1" x14ac:dyDescent="0.25">
      <c r="A91" s="127">
        <v>82</v>
      </c>
      <c r="B91" s="129" t="s">
        <v>278</v>
      </c>
      <c r="C91" s="120" t="s">
        <v>236</v>
      </c>
      <c r="D91" s="128">
        <f>D89-D90</f>
        <v>0</v>
      </c>
    </row>
    <row r="92" spans="1:4" ht="14.25" customHeight="1" x14ac:dyDescent="0.25">
      <c r="A92" s="127">
        <v>83</v>
      </c>
      <c r="B92" s="129" t="s">
        <v>279</v>
      </c>
      <c r="C92" s="120" t="s">
        <v>236</v>
      </c>
      <c r="D92" s="128">
        <v>0</v>
      </c>
    </row>
    <row r="93" spans="1:4" x14ac:dyDescent="0.25">
      <c r="A93" s="126" t="s">
        <v>288</v>
      </c>
      <c r="B93" s="126"/>
      <c r="C93" s="126"/>
      <c r="D93" s="126"/>
    </row>
    <row r="94" spans="1:4" x14ac:dyDescent="0.25">
      <c r="A94" s="127">
        <v>84</v>
      </c>
      <c r="B94" s="121" t="s">
        <v>261</v>
      </c>
      <c r="C94" s="120" t="s">
        <v>262</v>
      </c>
      <c r="D94" s="128"/>
    </row>
    <row r="95" spans="1:4" x14ac:dyDescent="0.25">
      <c r="A95" s="127">
        <v>85</v>
      </c>
      <c r="B95" s="121" t="s">
        <v>263</v>
      </c>
      <c r="C95" s="120" t="s">
        <v>262</v>
      </c>
      <c r="D95" s="128"/>
    </row>
    <row r="96" spans="1:4" x14ac:dyDescent="0.25">
      <c r="A96" s="127">
        <v>86</v>
      </c>
      <c r="B96" s="121" t="s">
        <v>264</v>
      </c>
      <c r="C96" s="120" t="s">
        <v>289</v>
      </c>
      <c r="D96" s="128"/>
    </row>
    <row r="97" spans="1:4" x14ac:dyDescent="0.25">
      <c r="A97" s="127">
        <v>87</v>
      </c>
      <c r="B97" s="121" t="s">
        <v>265</v>
      </c>
      <c r="C97" s="120" t="s">
        <v>236</v>
      </c>
      <c r="D97" s="128"/>
    </row>
    <row r="98" spans="1:4" x14ac:dyDescent="0.25">
      <c r="A98" s="126" t="s">
        <v>290</v>
      </c>
      <c r="B98" s="126"/>
      <c r="C98" s="126"/>
      <c r="D98" s="126"/>
    </row>
    <row r="99" spans="1:4" x14ac:dyDescent="0.25">
      <c r="A99" s="127">
        <v>88</v>
      </c>
      <c r="B99" s="121" t="s">
        <v>291</v>
      </c>
      <c r="C99" s="120" t="s">
        <v>262</v>
      </c>
      <c r="D99" s="128">
        <v>9</v>
      </c>
    </row>
    <row r="100" spans="1:4" x14ac:dyDescent="0.25">
      <c r="A100" s="127">
        <v>89</v>
      </c>
      <c r="B100" s="121" t="s">
        <v>292</v>
      </c>
      <c r="C100" s="120" t="s">
        <v>262</v>
      </c>
      <c r="D100" s="128">
        <v>0</v>
      </c>
    </row>
    <row r="101" spans="1:4" ht="15" customHeight="1" x14ac:dyDescent="0.25">
      <c r="A101" s="127">
        <v>90</v>
      </c>
      <c r="B101" s="121" t="s">
        <v>293</v>
      </c>
      <c r="C101" s="120" t="s">
        <v>236</v>
      </c>
      <c r="D101" s="128">
        <v>281554.02</v>
      </c>
    </row>
    <row r="102" spans="1:4" x14ac:dyDescent="0.25">
      <c r="A102" s="142" t="s">
        <v>294</v>
      </c>
    </row>
    <row r="103" spans="1:4" x14ac:dyDescent="0.25">
      <c r="D103" s="117" t="s">
        <v>38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4"/>
  <sheetViews>
    <sheetView showZeros="0" topLeftCell="A226" zoomScaleNormal="100" workbookViewId="0">
      <selection activeCell="Q234" sqref="Q234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92" customWidth="1"/>
    <col min="8" max="249" width="8.85546875" style="1"/>
    <col min="250" max="250" width="5.85546875" style="1" customWidth="1"/>
    <col min="251" max="251" width="37" style="1" customWidth="1"/>
    <col min="252" max="252" width="9.7109375" style="1" customWidth="1"/>
    <col min="253" max="253" width="10.7109375" style="1" customWidth="1"/>
    <col min="254" max="254" width="10.85546875" style="1" customWidth="1"/>
    <col min="255" max="255" width="17.85546875" style="1" customWidth="1"/>
    <col min="256" max="256" width="18.5703125" style="1" customWidth="1"/>
    <col min="257" max="505" width="8.85546875" style="1"/>
    <col min="506" max="506" width="5.85546875" style="1" customWidth="1"/>
    <col min="507" max="507" width="37" style="1" customWidth="1"/>
    <col min="508" max="508" width="9.7109375" style="1" customWidth="1"/>
    <col min="509" max="509" width="10.7109375" style="1" customWidth="1"/>
    <col min="510" max="510" width="10.85546875" style="1" customWidth="1"/>
    <col min="511" max="511" width="17.85546875" style="1" customWidth="1"/>
    <col min="512" max="512" width="18.5703125" style="1" customWidth="1"/>
    <col min="513" max="761" width="8.85546875" style="1"/>
    <col min="762" max="762" width="5.85546875" style="1" customWidth="1"/>
    <col min="763" max="763" width="37" style="1" customWidth="1"/>
    <col min="764" max="764" width="9.7109375" style="1" customWidth="1"/>
    <col min="765" max="765" width="10.7109375" style="1" customWidth="1"/>
    <col min="766" max="766" width="10.85546875" style="1" customWidth="1"/>
    <col min="767" max="767" width="17.85546875" style="1" customWidth="1"/>
    <col min="768" max="768" width="18.5703125" style="1" customWidth="1"/>
    <col min="769" max="1017" width="8.85546875" style="1"/>
    <col min="1018" max="1018" width="5.85546875" style="1" customWidth="1"/>
    <col min="1019" max="1019" width="37" style="1" customWidth="1"/>
    <col min="1020" max="1020" width="9.7109375" style="1" customWidth="1"/>
    <col min="1021" max="1021" width="10.7109375" style="1" customWidth="1"/>
    <col min="1022" max="1022" width="10.85546875" style="1" customWidth="1"/>
    <col min="1023" max="1023" width="17.85546875" style="1" customWidth="1"/>
    <col min="1024" max="1024" width="18.5703125" style="1" customWidth="1"/>
    <col min="1025" max="1273" width="8.85546875" style="1"/>
    <col min="1274" max="1274" width="5.85546875" style="1" customWidth="1"/>
    <col min="1275" max="1275" width="37" style="1" customWidth="1"/>
    <col min="1276" max="1276" width="9.7109375" style="1" customWidth="1"/>
    <col min="1277" max="1277" width="10.7109375" style="1" customWidth="1"/>
    <col min="1278" max="1278" width="10.85546875" style="1" customWidth="1"/>
    <col min="1279" max="1279" width="17.85546875" style="1" customWidth="1"/>
    <col min="1280" max="1280" width="18.5703125" style="1" customWidth="1"/>
    <col min="1281" max="1529" width="8.85546875" style="1"/>
    <col min="1530" max="1530" width="5.85546875" style="1" customWidth="1"/>
    <col min="1531" max="1531" width="37" style="1" customWidth="1"/>
    <col min="1532" max="1532" width="9.7109375" style="1" customWidth="1"/>
    <col min="1533" max="1533" width="10.7109375" style="1" customWidth="1"/>
    <col min="1534" max="1534" width="10.85546875" style="1" customWidth="1"/>
    <col min="1535" max="1535" width="17.85546875" style="1" customWidth="1"/>
    <col min="1536" max="1536" width="18.5703125" style="1" customWidth="1"/>
    <col min="1537" max="1785" width="8.85546875" style="1"/>
    <col min="1786" max="1786" width="5.85546875" style="1" customWidth="1"/>
    <col min="1787" max="1787" width="37" style="1" customWidth="1"/>
    <col min="1788" max="1788" width="9.7109375" style="1" customWidth="1"/>
    <col min="1789" max="1789" width="10.7109375" style="1" customWidth="1"/>
    <col min="1790" max="1790" width="10.85546875" style="1" customWidth="1"/>
    <col min="1791" max="1791" width="17.85546875" style="1" customWidth="1"/>
    <col min="1792" max="1792" width="18.5703125" style="1" customWidth="1"/>
    <col min="1793" max="2041" width="8.85546875" style="1"/>
    <col min="2042" max="2042" width="5.85546875" style="1" customWidth="1"/>
    <col min="2043" max="2043" width="37" style="1" customWidth="1"/>
    <col min="2044" max="2044" width="9.7109375" style="1" customWidth="1"/>
    <col min="2045" max="2045" width="10.7109375" style="1" customWidth="1"/>
    <col min="2046" max="2046" width="10.85546875" style="1" customWidth="1"/>
    <col min="2047" max="2047" width="17.85546875" style="1" customWidth="1"/>
    <col min="2048" max="2048" width="18.5703125" style="1" customWidth="1"/>
    <col min="2049" max="2297" width="8.85546875" style="1"/>
    <col min="2298" max="2298" width="5.85546875" style="1" customWidth="1"/>
    <col min="2299" max="2299" width="37" style="1" customWidth="1"/>
    <col min="2300" max="2300" width="9.7109375" style="1" customWidth="1"/>
    <col min="2301" max="2301" width="10.7109375" style="1" customWidth="1"/>
    <col min="2302" max="2302" width="10.85546875" style="1" customWidth="1"/>
    <col min="2303" max="2303" width="17.85546875" style="1" customWidth="1"/>
    <col min="2304" max="2304" width="18.5703125" style="1" customWidth="1"/>
    <col min="2305" max="2553" width="8.85546875" style="1"/>
    <col min="2554" max="2554" width="5.85546875" style="1" customWidth="1"/>
    <col min="2555" max="2555" width="37" style="1" customWidth="1"/>
    <col min="2556" max="2556" width="9.7109375" style="1" customWidth="1"/>
    <col min="2557" max="2557" width="10.7109375" style="1" customWidth="1"/>
    <col min="2558" max="2558" width="10.85546875" style="1" customWidth="1"/>
    <col min="2559" max="2559" width="17.85546875" style="1" customWidth="1"/>
    <col min="2560" max="2560" width="18.5703125" style="1" customWidth="1"/>
    <col min="2561" max="2809" width="8.85546875" style="1"/>
    <col min="2810" max="2810" width="5.85546875" style="1" customWidth="1"/>
    <col min="2811" max="2811" width="37" style="1" customWidth="1"/>
    <col min="2812" max="2812" width="9.7109375" style="1" customWidth="1"/>
    <col min="2813" max="2813" width="10.7109375" style="1" customWidth="1"/>
    <col min="2814" max="2814" width="10.85546875" style="1" customWidth="1"/>
    <col min="2815" max="2815" width="17.85546875" style="1" customWidth="1"/>
    <col min="2816" max="2816" width="18.5703125" style="1" customWidth="1"/>
    <col min="2817" max="3065" width="8.85546875" style="1"/>
    <col min="3066" max="3066" width="5.85546875" style="1" customWidth="1"/>
    <col min="3067" max="3067" width="37" style="1" customWidth="1"/>
    <col min="3068" max="3068" width="9.7109375" style="1" customWidth="1"/>
    <col min="3069" max="3069" width="10.7109375" style="1" customWidth="1"/>
    <col min="3070" max="3070" width="10.85546875" style="1" customWidth="1"/>
    <col min="3071" max="3071" width="17.85546875" style="1" customWidth="1"/>
    <col min="3072" max="3072" width="18.5703125" style="1" customWidth="1"/>
    <col min="3073" max="3321" width="8.85546875" style="1"/>
    <col min="3322" max="3322" width="5.85546875" style="1" customWidth="1"/>
    <col min="3323" max="3323" width="37" style="1" customWidth="1"/>
    <col min="3324" max="3324" width="9.7109375" style="1" customWidth="1"/>
    <col min="3325" max="3325" width="10.7109375" style="1" customWidth="1"/>
    <col min="3326" max="3326" width="10.85546875" style="1" customWidth="1"/>
    <col min="3327" max="3327" width="17.85546875" style="1" customWidth="1"/>
    <col min="3328" max="3328" width="18.5703125" style="1" customWidth="1"/>
    <col min="3329" max="3577" width="8.85546875" style="1"/>
    <col min="3578" max="3578" width="5.85546875" style="1" customWidth="1"/>
    <col min="3579" max="3579" width="37" style="1" customWidth="1"/>
    <col min="3580" max="3580" width="9.7109375" style="1" customWidth="1"/>
    <col min="3581" max="3581" width="10.7109375" style="1" customWidth="1"/>
    <col min="3582" max="3582" width="10.85546875" style="1" customWidth="1"/>
    <col min="3583" max="3583" width="17.85546875" style="1" customWidth="1"/>
    <col min="3584" max="3584" width="18.5703125" style="1" customWidth="1"/>
    <col min="3585" max="3833" width="8.85546875" style="1"/>
    <col min="3834" max="3834" width="5.85546875" style="1" customWidth="1"/>
    <col min="3835" max="3835" width="37" style="1" customWidth="1"/>
    <col min="3836" max="3836" width="9.7109375" style="1" customWidth="1"/>
    <col min="3837" max="3837" width="10.7109375" style="1" customWidth="1"/>
    <col min="3838" max="3838" width="10.85546875" style="1" customWidth="1"/>
    <col min="3839" max="3839" width="17.85546875" style="1" customWidth="1"/>
    <col min="3840" max="3840" width="18.5703125" style="1" customWidth="1"/>
    <col min="3841" max="4089" width="8.85546875" style="1"/>
    <col min="4090" max="4090" width="5.85546875" style="1" customWidth="1"/>
    <col min="4091" max="4091" width="37" style="1" customWidth="1"/>
    <col min="4092" max="4092" width="9.7109375" style="1" customWidth="1"/>
    <col min="4093" max="4093" width="10.7109375" style="1" customWidth="1"/>
    <col min="4094" max="4094" width="10.85546875" style="1" customWidth="1"/>
    <col min="4095" max="4095" width="17.85546875" style="1" customWidth="1"/>
    <col min="4096" max="4096" width="18.5703125" style="1" customWidth="1"/>
    <col min="4097" max="4345" width="8.85546875" style="1"/>
    <col min="4346" max="4346" width="5.85546875" style="1" customWidth="1"/>
    <col min="4347" max="4347" width="37" style="1" customWidth="1"/>
    <col min="4348" max="4348" width="9.7109375" style="1" customWidth="1"/>
    <col min="4349" max="4349" width="10.7109375" style="1" customWidth="1"/>
    <col min="4350" max="4350" width="10.85546875" style="1" customWidth="1"/>
    <col min="4351" max="4351" width="17.85546875" style="1" customWidth="1"/>
    <col min="4352" max="4352" width="18.5703125" style="1" customWidth="1"/>
    <col min="4353" max="4601" width="8.85546875" style="1"/>
    <col min="4602" max="4602" width="5.85546875" style="1" customWidth="1"/>
    <col min="4603" max="4603" width="37" style="1" customWidth="1"/>
    <col min="4604" max="4604" width="9.7109375" style="1" customWidth="1"/>
    <col min="4605" max="4605" width="10.7109375" style="1" customWidth="1"/>
    <col min="4606" max="4606" width="10.85546875" style="1" customWidth="1"/>
    <col min="4607" max="4607" width="17.85546875" style="1" customWidth="1"/>
    <col min="4608" max="4608" width="18.5703125" style="1" customWidth="1"/>
    <col min="4609" max="4857" width="8.85546875" style="1"/>
    <col min="4858" max="4858" width="5.85546875" style="1" customWidth="1"/>
    <col min="4859" max="4859" width="37" style="1" customWidth="1"/>
    <col min="4860" max="4860" width="9.7109375" style="1" customWidth="1"/>
    <col min="4861" max="4861" width="10.7109375" style="1" customWidth="1"/>
    <col min="4862" max="4862" width="10.85546875" style="1" customWidth="1"/>
    <col min="4863" max="4863" width="17.85546875" style="1" customWidth="1"/>
    <col min="4864" max="4864" width="18.5703125" style="1" customWidth="1"/>
    <col min="4865" max="5113" width="8.85546875" style="1"/>
    <col min="5114" max="5114" width="5.85546875" style="1" customWidth="1"/>
    <col min="5115" max="5115" width="37" style="1" customWidth="1"/>
    <col min="5116" max="5116" width="9.7109375" style="1" customWidth="1"/>
    <col min="5117" max="5117" width="10.7109375" style="1" customWidth="1"/>
    <col min="5118" max="5118" width="10.85546875" style="1" customWidth="1"/>
    <col min="5119" max="5119" width="17.85546875" style="1" customWidth="1"/>
    <col min="5120" max="5120" width="18.5703125" style="1" customWidth="1"/>
    <col min="5121" max="5369" width="8.85546875" style="1"/>
    <col min="5370" max="5370" width="5.85546875" style="1" customWidth="1"/>
    <col min="5371" max="5371" width="37" style="1" customWidth="1"/>
    <col min="5372" max="5372" width="9.7109375" style="1" customWidth="1"/>
    <col min="5373" max="5373" width="10.7109375" style="1" customWidth="1"/>
    <col min="5374" max="5374" width="10.85546875" style="1" customWidth="1"/>
    <col min="5375" max="5375" width="17.85546875" style="1" customWidth="1"/>
    <col min="5376" max="5376" width="18.5703125" style="1" customWidth="1"/>
    <col min="5377" max="5625" width="8.85546875" style="1"/>
    <col min="5626" max="5626" width="5.85546875" style="1" customWidth="1"/>
    <col min="5627" max="5627" width="37" style="1" customWidth="1"/>
    <col min="5628" max="5628" width="9.7109375" style="1" customWidth="1"/>
    <col min="5629" max="5629" width="10.7109375" style="1" customWidth="1"/>
    <col min="5630" max="5630" width="10.85546875" style="1" customWidth="1"/>
    <col min="5631" max="5631" width="17.85546875" style="1" customWidth="1"/>
    <col min="5632" max="5632" width="18.5703125" style="1" customWidth="1"/>
    <col min="5633" max="5881" width="8.85546875" style="1"/>
    <col min="5882" max="5882" width="5.85546875" style="1" customWidth="1"/>
    <col min="5883" max="5883" width="37" style="1" customWidth="1"/>
    <col min="5884" max="5884" width="9.7109375" style="1" customWidth="1"/>
    <col min="5885" max="5885" width="10.7109375" style="1" customWidth="1"/>
    <col min="5886" max="5886" width="10.85546875" style="1" customWidth="1"/>
    <col min="5887" max="5887" width="17.85546875" style="1" customWidth="1"/>
    <col min="5888" max="5888" width="18.5703125" style="1" customWidth="1"/>
    <col min="5889" max="6137" width="8.85546875" style="1"/>
    <col min="6138" max="6138" width="5.85546875" style="1" customWidth="1"/>
    <col min="6139" max="6139" width="37" style="1" customWidth="1"/>
    <col min="6140" max="6140" width="9.7109375" style="1" customWidth="1"/>
    <col min="6141" max="6141" width="10.7109375" style="1" customWidth="1"/>
    <col min="6142" max="6142" width="10.85546875" style="1" customWidth="1"/>
    <col min="6143" max="6143" width="17.85546875" style="1" customWidth="1"/>
    <col min="6144" max="6144" width="18.5703125" style="1" customWidth="1"/>
    <col min="6145" max="6393" width="8.85546875" style="1"/>
    <col min="6394" max="6394" width="5.85546875" style="1" customWidth="1"/>
    <col min="6395" max="6395" width="37" style="1" customWidth="1"/>
    <col min="6396" max="6396" width="9.7109375" style="1" customWidth="1"/>
    <col min="6397" max="6397" width="10.7109375" style="1" customWidth="1"/>
    <col min="6398" max="6398" width="10.85546875" style="1" customWidth="1"/>
    <col min="6399" max="6399" width="17.85546875" style="1" customWidth="1"/>
    <col min="6400" max="6400" width="18.5703125" style="1" customWidth="1"/>
    <col min="6401" max="6649" width="8.85546875" style="1"/>
    <col min="6650" max="6650" width="5.85546875" style="1" customWidth="1"/>
    <col min="6651" max="6651" width="37" style="1" customWidth="1"/>
    <col min="6652" max="6652" width="9.7109375" style="1" customWidth="1"/>
    <col min="6653" max="6653" width="10.7109375" style="1" customWidth="1"/>
    <col min="6654" max="6654" width="10.85546875" style="1" customWidth="1"/>
    <col min="6655" max="6655" width="17.85546875" style="1" customWidth="1"/>
    <col min="6656" max="6656" width="18.5703125" style="1" customWidth="1"/>
    <col min="6657" max="6905" width="8.85546875" style="1"/>
    <col min="6906" max="6906" width="5.85546875" style="1" customWidth="1"/>
    <col min="6907" max="6907" width="37" style="1" customWidth="1"/>
    <col min="6908" max="6908" width="9.7109375" style="1" customWidth="1"/>
    <col min="6909" max="6909" width="10.7109375" style="1" customWidth="1"/>
    <col min="6910" max="6910" width="10.85546875" style="1" customWidth="1"/>
    <col min="6911" max="6911" width="17.85546875" style="1" customWidth="1"/>
    <col min="6912" max="6912" width="18.5703125" style="1" customWidth="1"/>
    <col min="6913" max="7161" width="8.85546875" style="1"/>
    <col min="7162" max="7162" width="5.85546875" style="1" customWidth="1"/>
    <col min="7163" max="7163" width="37" style="1" customWidth="1"/>
    <col min="7164" max="7164" width="9.7109375" style="1" customWidth="1"/>
    <col min="7165" max="7165" width="10.7109375" style="1" customWidth="1"/>
    <col min="7166" max="7166" width="10.85546875" style="1" customWidth="1"/>
    <col min="7167" max="7167" width="17.85546875" style="1" customWidth="1"/>
    <col min="7168" max="7168" width="18.5703125" style="1" customWidth="1"/>
    <col min="7169" max="7417" width="8.85546875" style="1"/>
    <col min="7418" max="7418" width="5.85546875" style="1" customWidth="1"/>
    <col min="7419" max="7419" width="37" style="1" customWidth="1"/>
    <col min="7420" max="7420" width="9.7109375" style="1" customWidth="1"/>
    <col min="7421" max="7421" width="10.7109375" style="1" customWidth="1"/>
    <col min="7422" max="7422" width="10.85546875" style="1" customWidth="1"/>
    <col min="7423" max="7423" width="17.85546875" style="1" customWidth="1"/>
    <col min="7424" max="7424" width="18.5703125" style="1" customWidth="1"/>
    <col min="7425" max="7673" width="8.85546875" style="1"/>
    <col min="7674" max="7674" width="5.85546875" style="1" customWidth="1"/>
    <col min="7675" max="7675" width="37" style="1" customWidth="1"/>
    <col min="7676" max="7676" width="9.7109375" style="1" customWidth="1"/>
    <col min="7677" max="7677" width="10.7109375" style="1" customWidth="1"/>
    <col min="7678" max="7678" width="10.85546875" style="1" customWidth="1"/>
    <col min="7679" max="7679" width="17.85546875" style="1" customWidth="1"/>
    <col min="7680" max="7680" width="18.5703125" style="1" customWidth="1"/>
    <col min="7681" max="7929" width="8.85546875" style="1"/>
    <col min="7930" max="7930" width="5.85546875" style="1" customWidth="1"/>
    <col min="7931" max="7931" width="37" style="1" customWidth="1"/>
    <col min="7932" max="7932" width="9.7109375" style="1" customWidth="1"/>
    <col min="7933" max="7933" width="10.7109375" style="1" customWidth="1"/>
    <col min="7934" max="7934" width="10.85546875" style="1" customWidth="1"/>
    <col min="7935" max="7935" width="17.85546875" style="1" customWidth="1"/>
    <col min="7936" max="7936" width="18.5703125" style="1" customWidth="1"/>
    <col min="7937" max="8185" width="8.85546875" style="1"/>
    <col min="8186" max="8186" width="5.85546875" style="1" customWidth="1"/>
    <col min="8187" max="8187" width="37" style="1" customWidth="1"/>
    <col min="8188" max="8188" width="9.7109375" style="1" customWidth="1"/>
    <col min="8189" max="8189" width="10.7109375" style="1" customWidth="1"/>
    <col min="8190" max="8190" width="10.85546875" style="1" customWidth="1"/>
    <col min="8191" max="8191" width="17.85546875" style="1" customWidth="1"/>
    <col min="8192" max="8192" width="18.5703125" style="1" customWidth="1"/>
    <col min="8193" max="8441" width="8.85546875" style="1"/>
    <col min="8442" max="8442" width="5.85546875" style="1" customWidth="1"/>
    <col min="8443" max="8443" width="37" style="1" customWidth="1"/>
    <col min="8444" max="8444" width="9.7109375" style="1" customWidth="1"/>
    <col min="8445" max="8445" width="10.7109375" style="1" customWidth="1"/>
    <col min="8446" max="8446" width="10.85546875" style="1" customWidth="1"/>
    <col min="8447" max="8447" width="17.85546875" style="1" customWidth="1"/>
    <col min="8448" max="8448" width="18.5703125" style="1" customWidth="1"/>
    <col min="8449" max="8697" width="8.85546875" style="1"/>
    <col min="8698" max="8698" width="5.85546875" style="1" customWidth="1"/>
    <col min="8699" max="8699" width="37" style="1" customWidth="1"/>
    <col min="8700" max="8700" width="9.7109375" style="1" customWidth="1"/>
    <col min="8701" max="8701" width="10.7109375" style="1" customWidth="1"/>
    <col min="8702" max="8702" width="10.85546875" style="1" customWidth="1"/>
    <col min="8703" max="8703" width="17.85546875" style="1" customWidth="1"/>
    <col min="8704" max="8704" width="18.5703125" style="1" customWidth="1"/>
    <col min="8705" max="8953" width="8.85546875" style="1"/>
    <col min="8954" max="8954" width="5.85546875" style="1" customWidth="1"/>
    <col min="8955" max="8955" width="37" style="1" customWidth="1"/>
    <col min="8956" max="8956" width="9.7109375" style="1" customWidth="1"/>
    <col min="8957" max="8957" width="10.7109375" style="1" customWidth="1"/>
    <col min="8958" max="8958" width="10.85546875" style="1" customWidth="1"/>
    <col min="8959" max="8959" width="17.85546875" style="1" customWidth="1"/>
    <col min="8960" max="8960" width="18.5703125" style="1" customWidth="1"/>
    <col min="8961" max="9209" width="8.85546875" style="1"/>
    <col min="9210" max="9210" width="5.85546875" style="1" customWidth="1"/>
    <col min="9211" max="9211" width="37" style="1" customWidth="1"/>
    <col min="9212" max="9212" width="9.7109375" style="1" customWidth="1"/>
    <col min="9213" max="9213" width="10.7109375" style="1" customWidth="1"/>
    <col min="9214" max="9214" width="10.85546875" style="1" customWidth="1"/>
    <col min="9215" max="9215" width="17.85546875" style="1" customWidth="1"/>
    <col min="9216" max="9216" width="18.5703125" style="1" customWidth="1"/>
    <col min="9217" max="9465" width="8.85546875" style="1"/>
    <col min="9466" max="9466" width="5.85546875" style="1" customWidth="1"/>
    <col min="9467" max="9467" width="37" style="1" customWidth="1"/>
    <col min="9468" max="9468" width="9.7109375" style="1" customWidth="1"/>
    <col min="9469" max="9469" width="10.7109375" style="1" customWidth="1"/>
    <col min="9470" max="9470" width="10.85546875" style="1" customWidth="1"/>
    <col min="9471" max="9471" width="17.85546875" style="1" customWidth="1"/>
    <col min="9472" max="9472" width="18.5703125" style="1" customWidth="1"/>
    <col min="9473" max="9721" width="8.85546875" style="1"/>
    <col min="9722" max="9722" width="5.85546875" style="1" customWidth="1"/>
    <col min="9723" max="9723" width="37" style="1" customWidth="1"/>
    <col min="9724" max="9724" width="9.7109375" style="1" customWidth="1"/>
    <col min="9725" max="9725" width="10.7109375" style="1" customWidth="1"/>
    <col min="9726" max="9726" width="10.85546875" style="1" customWidth="1"/>
    <col min="9727" max="9727" width="17.85546875" style="1" customWidth="1"/>
    <col min="9728" max="9728" width="18.5703125" style="1" customWidth="1"/>
    <col min="9729" max="9977" width="8.85546875" style="1"/>
    <col min="9978" max="9978" width="5.85546875" style="1" customWidth="1"/>
    <col min="9979" max="9979" width="37" style="1" customWidth="1"/>
    <col min="9980" max="9980" width="9.7109375" style="1" customWidth="1"/>
    <col min="9981" max="9981" width="10.7109375" style="1" customWidth="1"/>
    <col min="9982" max="9982" width="10.85546875" style="1" customWidth="1"/>
    <col min="9983" max="9983" width="17.85546875" style="1" customWidth="1"/>
    <col min="9984" max="9984" width="18.5703125" style="1" customWidth="1"/>
    <col min="9985" max="10233" width="8.85546875" style="1"/>
    <col min="10234" max="10234" width="5.85546875" style="1" customWidth="1"/>
    <col min="10235" max="10235" width="37" style="1" customWidth="1"/>
    <col min="10236" max="10236" width="9.7109375" style="1" customWidth="1"/>
    <col min="10237" max="10237" width="10.7109375" style="1" customWidth="1"/>
    <col min="10238" max="10238" width="10.85546875" style="1" customWidth="1"/>
    <col min="10239" max="10239" width="17.85546875" style="1" customWidth="1"/>
    <col min="10240" max="10240" width="18.5703125" style="1" customWidth="1"/>
    <col min="10241" max="10489" width="8.85546875" style="1"/>
    <col min="10490" max="10490" width="5.85546875" style="1" customWidth="1"/>
    <col min="10491" max="10491" width="37" style="1" customWidth="1"/>
    <col min="10492" max="10492" width="9.7109375" style="1" customWidth="1"/>
    <col min="10493" max="10493" width="10.7109375" style="1" customWidth="1"/>
    <col min="10494" max="10494" width="10.85546875" style="1" customWidth="1"/>
    <col min="10495" max="10495" width="17.85546875" style="1" customWidth="1"/>
    <col min="10496" max="10496" width="18.5703125" style="1" customWidth="1"/>
    <col min="10497" max="10745" width="8.85546875" style="1"/>
    <col min="10746" max="10746" width="5.85546875" style="1" customWidth="1"/>
    <col min="10747" max="10747" width="37" style="1" customWidth="1"/>
    <col min="10748" max="10748" width="9.7109375" style="1" customWidth="1"/>
    <col min="10749" max="10749" width="10.7109375" style="1" customWidth="1"/>
    <col min="10750" max="10750" width="10.85546875" style="1" customWidth="1"/>
    <col min="10751" max="10751" width="17.85546875" style="1" customWidth="1"/>
    <col min="10752" max="10752" width="18.5703125" style="1" customWidth="1"/>
    <col min="10753" max="11001" width="8.85546875" style="1"/>
    <col min="11002" max="11002" width="5.85546875" style="1" customWidth="1"/>
    <col min="11003" max="11003" width="37" style="1" customWidth="1"/>
    <col min="11004" max="11004" width="9.7109375" style="1" customWidth="1"/>
    <col min="11005" max="11005" width="10.7109375" style="1" customWidth="1"/>
    <col min="11006" max="11006" width="10.85546875" style="1" customWidth="1"/>
    <col min="11007" max="11007" width="17.85546875" style="1" customWidth="1"/>
    <col min="11008" max="11008" width="18.5703125" style="1" customWidth="1"/>
    <col min="11009" max="11257" width="8.85546875" style="1"/>
    <col min="11258" max="11258" width="5.85546875" style="1" customWidth="1"/>
    <col min="11259" max="11259" width="37" style="1" customWidth="1"/>
    <col min="11260" max="11260" width="9.7109375" style="1" customWidth="1"/>
    <col min="11261" max="11261" width="10.7109375" style="1" customWidth="1"/>
    <col min="11262" max="11262" width="10.85546875" style="1" customWidth="1"/>
    <col min="11263" max="11263" width="17.85546875" style="1" customWidth="1"/>
    <col min="11264" max="11264" width="18.5703125" style="1" customWidth="1"/>
    <col min="11265" max="11513" width="8.85546875" style="1"/>
    <col min="11514" max="11514" width="5.85546875" style="1" customWidth="1"/>
    <col min="11515" max="11515" width="37" style="1" customWidth="1"/>
    <col min="11516" max="11516" width="9.7109375" style="1" customWidth="1"/>
    <col min="11517" max="11517" width="10.7109375" style="1" customWidth="1"/>
    <col min="11518" max="11518" width="10.85546875" style="1" customWidth="1"/>
    <col min="11519" max="11519" width="17.85546875" style="1" customWidth="1"/>
    <col min="11520" max="11520" width="18.5703125" style="1" customWidth="1"/>
    <col min="11521" max="11769" width="8.85546875" style="1"/>
    <col min="11770" max="11770" width="5.85546875" style="1" customWidth="1"/>
    <col min="11771" max="11771" width="37" style="1" customWidth="1"/>
    <col min="11772" max="11772" width="9.7109375" style="1" customWidth="1"/>
    <col min="11773" max="11773" width="10.7109375" style="1" customWidth="1"/>
    <col min="11774" max="11774" width="10.85546875" style="1" customWidth="1"/>
    <col min="11775" max="11775" width="17.85546875" style="1" customWidth="1"/>
    <col min="11776" max="11776" width="18.5703125" style="1" customWidth="1"/>
    <col min="11777" max="12025" width="8.85546875" style="1"/>
    <col min="12026" max="12026" width="5.85546875" style="1" customWidth="1"/>
    <col min="12027" max="12027" width="37" style="1" customWidth="1"/>
    <col min="12028" max="12028" width="9.7109375" style="1" customWidth="1"/>
    <col min="12029" max="12029" width="10.7109375" style="1" customWidth="1"/>
    <col min="12030" max="12030" width="10.85546875" style="1" customWidth="1"/>
    <col min="12031" max="12031" width="17.85546875" style="1" customWidth="1"/>
    <col min="12032" max="12032" width="18.5703125" style="1" customWidth="1"/>
    <col min="12033" max="12281" width="8.85546875" style="1"/>
    <col min="12282" max="12282" width="5.85546875" style="1" customWidth="1"/>
    <col min="12283" max="12283" width="37" style="1" customWidth="1"/>
    <col min="12284" max="12284" width="9.7109375" style="1" customWidth="1"/>
    <col min="12285" max="12285" width="10.7109375" style="1" customWidth="1"/>
    <col min="12286" max="12286" width="10.85546875" style="1" customWidth="1"/>
    <col min="12287" max="12287" width="17.85546875" style="1" customWidth="1"/>
    <col min="12288" max="12288" width="18.5703125" style="1" customWidth="1"/>
    <col min="12289" max="12537" width="8.85546875" style="1"/>
    <col min="12538" max="12538" width="5.85546875" style="1" customWidth="1"/>
    <col min="12539" max="12539" width="37" style="1" customWidth="1"/>
    <col min="12540" max="12540" width="9.7109375" style="1" customWidth="1"/>
    <col min="12541" max="12541" width="10.7109375" style="1" customWidth="1"/>
    <col min="12542" max="12542" width="10.85546875" style="1" customWidth="1"/>
    <col min="12543" max="12543" width="17.85546875" style="1" customWidth="1"/>
    <col min="12544" max="12544" width="18.5703125" style="1" customWidth="1"/>
    <col min="12545" max="12793" width="8.85546875" style="1"/>
    <col min="12794" max="12794" width="5.85546875" style="1" customWidth="1"/>
    <col min="12795" max="12795" width="37" style="1" customWidth="1"/>
    <col min="12796" max="12796" width="9.7109375" style="1" customWidth="1"/>
    <col min="12797" max="12797" width="10.7109375" style="1" customWidth="1"/>
    <col min="12798" max="12798" width="10.85546875" style="1" customWidth="1"/>
    <col min="12799" max="12799" width="17.85546875" style="1" customWidth="1"/>
    <col min="12800" max="12800" width="18.5703125" style="1" customWidth="1"/>
    <col min="12801" max="13049" width="8.85546875" style="1"/>
    <col min="13050" max="13050" width="5.85546875" style="1" customWidth="1"/>
    <col min="13051" max="13051" width="37" style="1" customWidth="1"/>
    <col min="13052" max="13052" width="9.7109375" style="1" customWidth="1"/>
    <col min="13053" max="13053" width="10.7109375" style="1" customWidth="1"/>
    <col min="13054" max="13054" width="10.85546875" style="1" customWidth="1"/>
    <col min="13055" max="13055" width="17.85546875" style="1" customWidth="1"/>
    <col min="13056" max="13056" width="18.5703125" style="1" customWidth="1"/>
    <col min="13057" max="13305" width="8.85546875" style="1"/>
    <col min="13306" max="13306" width="5.85546875" style="1" customWidth="1"/>
    <col min="13307" max="13307" width="37" style="1" customWidth="1"/>
    <col min="13308" max="13308" width="9.7109375" style="1" customWidth="1"/>
    <col min="13309" max="13309" width="10.7109375" style="1" customWidth="1"/>
    <col min="13310" max="13310" width="10.85546875" style="1" customWidth="1"/>
    <col min="13311" max="13311" width="17.85546875" style="1" customWidth="1"/>
    <col min="13312" max="13312" width="18.5703125" style="1" customWidth="1"/>
    <col min="13313" max="13561" width="8.85546875" style="1"/>
    <col min="13562" max="13562" width="5.85546875" style="1" customWidth="1"/>
    <col min="13563" max="13563" width="37" style="1" customWidth="1"/>
    <col min="13564" max="13564" width="9.7109375" style="1" customWidth="1"/>
    <col min="13565" max="13565" width="10.7109375" style="1" customWidth="1"/>
    <col min="13566" max="13566" width="10.85546875" style="1" customWidth="1"/>
    <col min="13567" max="13567" width="17.85546875" style="1" customWidth="1"/>
    <col min="13568" max="13568" width="18.5703125" style="1" customWidth="1"/>
    <col min="13569" max="13817" width="8.85546875" style="1"/>
    <col min="13818" max="13818" width="5.85546875" style="1" customWidth="1"/>
    <col min="13819" max="13819" width="37" style="1" customWidth="1"/>
    <col min="13820" max="13820" width="9.7109375" style="1" customWidth="1"/>
    <col min="13821" max="13821" width="10.7109375" style="1" customWidth="1"/>
    <col min="13822" max="13822" width="10.85546875" style="1" customWidth="1"/>
    <col min="13823" max="13823" width="17.85546875" style="1" customWidth="1"/>
    <col min="13824" max="13824" width="18.5703125" style="1" customWidth="1"/>
    <col min="13825" max="14073" width="8.85546875" style="1"/>
    <col min="14074" max="14074" width="5.85546875" style="1" customWidth="1"/>
    <col min="14075" max="14075" width="37" style="1" customWidth="1"/>
    <col min="14076" max="14076" width="9.7109375" style="1" customWidth="1"/>
    <col min="14077" max="14077" width="10.7109375" style="1" customWidth="1"/>
    <col min="14078" max="14078" width="10.85546875" style="1" customWidth="1"/>
    <col min="14079" max="14079" width="17.85546875" style="1" customWidth="1"/>
    <col min="14080" max="14080" width="18.5703125" style="1" customWidth="1"/>
    <col min="14081" max="14329" width="8.85546875" style="1"/>
    <col min="14330" max="14330" width="5.85546875" style="1" customWidth="1"/>
    <col min="14331" max="14331" width="37" style="1" customWidth="1"/>
    <col min="14332" max="14332" width="9.7109375" style="1" customWidth="1"/>
    <col min="14333" max="14333" width="10.7109375" style="1" customWidth="1"/>
    <col min="14334" max="14334" width="10.85546875" style="1" customWidth="1"/>
    <col min="14335" max="14335" width="17.85546875" style="1" customWidth="1"/>
    <col min="14336" max="14336" width="18.5703125" style="1" customWidth="1"/>
    <col min="14337" max="14585" width="8.85546875" style="1"/>
    <col min="14586" max="14586" width="5.85546875" style="1" customWidth="1"/>
    <col min="14587" max="14587" width="37" style="1" customWidth="1"/>
    <col min="14588" max="14588" width="9.7109375" style="1" customWidth="1"/>
    <col min="14589" max="14589" width="10.7109375" style="1" customWidth="1"/>
    <col min="14590" max="14590" width="10.85546875" style="1" customWidth="1"/>
    <col min="14591" max="14591" width="17.85546875" style="1" customWidth="1"/>
    <col min="14592" max="14592" width="18.5703125" style="1" customWidth="1"/>
    <col min="14593" max="14841" width="8.85546875" style="1"/>
    <col min="14842" max="14842" width="5.85546875" style="1" customWidth="1"/>
    <col min="14843" max="14843" width="37" style="1" customWidth="1"/>
    <col min="14844" max="14844" width="9.7109375" style="1" customWidth="1"/>
    <col min="14845" max="14845" width="10.7109375" style="1" customWidth="1"/>
    <col min="14846" max="14846" width="10.85546875" style="1" customWidth="1"/>
    <col min="14847" max="14847" width="17.85546875" style="1" customWidth="1"/>
    <col min="14848" max="14848" width="18.5703125" style="1" customWidth="1"/>
    <col min="14849" max="15097" width="8.85546875" style="1"/>
    <col min="15098" max="15098" width="5.85546875" style="1" customWidth="1"/>
    <col min="15099" max="15099" width="37" style="1" customWidth="1"/>
    <col min="15100" max="15100" width="9.7109375" style="1" customWidth="1"/>
    <col min="15101" max="15101" width="10.7109375" style="1" customWidth="1"/>
    <col min="15102" max="15102" width="10.85546875" style="1" customWidth="1"/>
    <col min="15103" max="15103" width="17.85546875" style="1" customWidth="1"/>
    <col min="15104" max="15104" width="18.5703125" style="1" customWidth="1"/>
    <col min="15105" max="15353" width="8.85546875" style="1"/>
    <col min="15354" max="15354" width="5.85546875" style="1" customWidth="1"/>
    <col min="15355" max="15355" width="37" style="1" customWidth="1"/>
    <col min="15356" max="15356" width="9.7109375" style="1" customWidth="1"/>
    <col min="15357" max="15357" width="10.7109375" style="1" customWidth="1"/>
    <col min="15358" max="15358" width="10.85546875" style="1" customWidth="1"/>
    <col min="15359" max="15359" width="17.85546875" style="1" customWidth="1"/>
    <col min="15360" max="15360" width="18.5703125" style="1" customWidth="1"/>
    <col min="15361" max="15609" width="8.85546875" style="1"/>
    <col min="15610" max="15610" width="5.85546875" style="1" customWidth="1"/>
    <col min="15611" max="15611" width="37" style="1" customWidth="1"/>
    <col min="15612" max="15612" width="9.7109375" style="1" customWidth="1"/>
    <col min="15613" max="15613" width="10.7109375" style="1" customWidth="1"/>
    <col min="15614" max="15614" width="10.85546875" style="1" customWidth="1"/>
    <col min="15615" max="15615" width="17.85546875" style="1" customWidth="1"/>
    <col min="15616" max="15616" width="18.5703125" style="1" customWidth="1"/>
    <col min="15617" max="15865" width="8.85546875" style="1"/>
    <col min="15866" max="15866" width="5.85546875" style="1" customWidth="1"/>
    <col min="15867" max="15867" width="37" style="1" customWidth="1"/>
    <col min="15868" max="15868" width="9.7109375" style="1" customWidth="1"/>
    <col min="15869" max="15869" width="10.7109375" style="1" customWidth="1"/>
    <col min="15870" max="15870" width="10.85546875" style="1" customWidth="1"/>
    <col min="15871" max="15871" width="17.85546875" style="1" customWidth="1"/>
    <col min="15872" max="15872" width="18.5703125" style="1" customWidth="1"/>
    <col min="15873" max="16121" width="8.85546875" style="1"/>
    <col min="16122" max="16122" width="5.85546875" style="1" customWidth="1"/>
    <col min="16123" max="16123" width="37" style="1" customWidth="1"/>
    <col min="16124" max="16124" width="9.7109375" style="1" customWidth="1"/>
    <col min="16125" max="16125" width="10.7109375" style="1" customWidth="1"/>
    <col min="16126" max="16126" width="10.85546875" style="1" customWidth="1"/>
    <col min="16127" max="16127" width="17.85546875" style="1" customWidth="1"/>
    <col min="16128" max="16128" width="18.5703125" style="1" customWidth="1"/>
    <col min="16129" max="16384" width="8.85546875" style="1"/>
  </cols>
  <sheetData>
    <row r="1" spans="1:7" ht="48" hidden="1" customHeight="1" outlineLevel="1" x14ac:dyDescent="0.2">
      <c r="E1" s="95" t="s">
        <v>0</v>
      </c>
      <c r="F1" s="95"/>
      <c r="G1" s="95"/>
    </row>
    <row r="2" spans="1:7" hidden="1" outlineLevel="1" x14ac:dyDescent="0.2">
      <c r="B2" s="2"/>
      <c r="C2" s="2"/>
      <c r="D2" s="2"/>
      <c r="E2" s="2"/>
      <c r="F2" s="2"/>
      <c r="G2" s="3"/>
    </row>
    <row r="3" spans="1:7" hidden="1" outlineLevel="1" x14ac:dyDescent="0.2">
      <c r="B3" s="2"/>
      <c r="C3" s="2"/>
      <c r="D3" s="4" t="s">
        <v>1</v>
      </c>
      <c r="E3" s="2"/>
      <c r="F3" s="2"/>
      <c r="G3" s="3"/>
    </row>
    <row r="4" spans="1:7" hidden="1" outlineLevel="1" x14ac:dyDescent="0.2">
      <c r="B4" s="5"/>
      <c r="C4" s="5"/>
      <c r="D4" s="6" t="s">
        <v>2</v>
      </c>
      <c r="E4" s="5"/>
      <c r="F4" s="5"/>
      <c r="G4" s="7"/>
    </row>
    <row r="5" spans="1:7" hidden="1" outlineLevel="1" x14ac:dyDescent="0.2">
      <c r="B5" s="96" t="s">
        <v>3</v>
      </c>
      <c r="C5" s="96"/>
      <c r="D5" s="96"/>
      <c r="E5" s="96"/>
      <c r="F5" s="96"/>
      <c r="G5" s="96"/>
    </row>
    <row r="6" spans="1:7" hidden="1" outlineLevel="1" x14ac:dyDescent="0.2">
      <c r="B6" s="8" t="s">
        <v>4</v>
      </c>
      <c r="C6" s="5"/>
      <c r="D6" s="5"/>
      <c r="E6" s="5"/>
      <c r="F6" s="5"/>
      <c r="G6" s="9" t="s">
        <v>5</v>
      </c>
    </row>
    <row r="7" spans="1:7" hidden="1" outlineLevel="1" x14ac:dyDescent="0.2">
      <c r="B7" s="2"/>
      <c r="C7" s="2"/>
      <c r="D7" s="2"/>
      <c r="E7" s="2"/>
      <c r="F7" s="2"/>
      <c r="G7" s="3"/>
    </row>
    <row r="8" spans="1:7" s="13" customFormat="1" hidden="1" outlineLevel="1" x14ac:dyDescent="0.2">
      <c r="A8" s="10" t="s">
        <v>6</v>
      </c>
      <c r="B8" s="11"/>
      <c r="C8" s="11"/>
      <c r="D8" s="12" t="s">
        <v>7</v>
      </c>
      <c r="E8" s="3"/>
      <c r="F8" s="1"/>
      <c r="G8" s="11"/>
    </row>
    <row r="9" spans="1:7" s="13" customFormat="1" hidden="1" outlineLevel="1" x14ac:dyDescent="0.2">
      <c r="A9" s="10" t="s">
        <v>8</v>
      </c>
      <c r="B9" s="10"/>
      <c r="C9" s="10"/>
      <c r="D9" s="10"/>
      <c r="E9" s="10"/>
      <c r="F9" s="10"/>
      <c r="G9" s="10"/>
    </row>
    <row r="10" spans="1:7" s="13" customFormat="1" ht="10.15" hidden="1" customHeight="1" outlineLevel="1" x14ac:dyDescent="0.2">
      <c r="A10" s="11"/>
      <c r="B10" s="11"/>
      <c r="C10" s="14" t="s">
        <v>9</v>
      </c>
      <c r="D10" s="15"/>
      <c r="E10" s="1"/>
      <c r="F10" s="11"/>
      <c r="G10" s="16"/>
    </row>
    <row r="11" spans="1:7" s="13" customFormat="1" hidden="1" outlineLevel="1" x14ac:dyDescent="0.2">
      <c r="A11" s="94" t="s">
        <v>10</v>
      </c>
      <c r="B11" s="94"/>
      <c r="C11" s="94"/>
      <c r="D11" s="94"/>
      <c r="E11" s="94"/>
      <c r="F11" s="94"/>
      <c r="G11" s="94"/>
    </row>
    <row r="12" spans="1:7" s="13" customFormat="1" ht="12.75" hidden="1" customHeight="1" outlineLevel="1" x14ac:dyDescent="0.2">
      <c r="A12" s="97" t="s">
        <v>11</v>
      </c>
      <c r="B12" s="97"/>
      <c r="C12" s="97"/>
      <c r="D12" s="97"/>
      <c r="E12" s="97"/>
      <c r="F12" s="97"/>
      <c r="G12" s="97"/>
    </row>
    <row r="13" spans="1:7" s="13" customFormat="1" hidden="1" outlineLevel="1" x14ac:dyDescent="0.2">
      <c r="A13" s="94" t="s">
        <v>12</v>
      </c>
      <c r="B13" s="94"/>
      <c r="C13" s="94"/>
      <c r="D13" s="94"/>
      <c r="E13" s="94"/>
      <c r="F13" s="94"/>
      <c r="G13" s="94"/>
    </row>
    <row r="14" spans="1:7" s="13" customFormat="1" hidden="1" outlineLevel="1" x14ac:dyDescent="0.2">
      <c r="A14" s="94" t="s">
        <v>13</v>
      </c>
      <c r="B14" s="94"/>
      <c r="C14" s="94"/>
      <c r="D14" s="94"/>
      <c r="E14" s="94"/>
      <c r="F14" s="94"/>
      <c r="G14" s="94"/>
    </row>
    <row r="15" spans="1:7" s="13" customFormat="1" hidden="1" outlineLevel="1" x14ac:dyDescent="0.2">
      <c r="A15" s="94" t="s">
        <v>14</v>
      </c>
      <c r="B15" s="94"/>
      <c r="C15" s="94"/>
      <c r="D15" s="94"/>
      <c r="E15" s="94"/>
      <c r="F15" s="94"/>
      <c r="G15" s="94"/>
    </row>
    <row r="16" spans="1:7" s="13" customFormat="1" hidden="1" outlineLevel="1" x14ac:dyDescent="0.2">
      <c r="A16" s="99" t="s">
        <v>15</v>
      </c>
      <c r="B16" s="94"/>
      <c r="C16" s="94"/>
      <c r="D16" s="94"/>
      <c r="E16" s="94"/>
      <c r="F16" s="94"/>
      <c r="G16" s="94"/>
    </row>
    <row r="17" spans="1:7" s="13" customFormat="1" hidden="1" outlineLevel="1" x14ac:dyDescent="0.2">
      <c r="A17" s="94" t="s">
        <v>16</v>
      </c>
      <c r="B17" s="94"/>
      <c r="C17" s="94"/>
      <c r="D17" s="94"/>
      <c r="E17" s="94"/>
      <c r="F17" s="94"/>
      <c r="G17" s="94"/>
    </row>
    <row r="18" spans="1:7" s="13" customFormat="1" hidden="1" outlineLevel="1" x14ac:dyDescent="0.2">
      <c r="A18" s="100" t="s">
        <v>17</v>
      </c>
      <c r="B18" s="100"/>
      <c r="C18" s="18"/>
      <c r="D18" s="19"/>
      <c r="E18" s="2"/>
      <c r="F18" s="2"/>
      <c r="G18" s="3"/>
    </row>
    <row r="19" spans="1:7" s="13" customFormat="1" outlineLevel="1" x14ac:dyDescent="0.2">
      <c r="A19" s="17"/>
      <c r="B19" s="17"/>
      <c r="C19" s="18"/>
      <c r="D19" s="19"/>
      <c r="E19" s="2"/>
      <c r="F19" s="2"/>
      <c r="G19" s="93" t="s">
        <v>220</v>
      </c>
    </row>
    <row r="20" spans="1:7" s="20" customFormat="1" ht="27" customHeight="1" x14ac:dyDescent="0.2">
      <c r="A20" s="101" t="s">
        <v>18</v>
      </c>
      <c r="B20" s="101"/>
      <c r="C20" s="101"/>
      <c r="D20" s="101"/>
      <c r="E20" s="101"/>
      <c r="F20" s="101"/>
      <c r="G20" s="101"/>
    </row>
    <row r="21" spans="1:7" s="20" customFormat="1" ht="15" x14ac:dyDescent="0.25">
      <c r="A21" s="21"/>
      <c r="B21" s="102" t="s">
        <v>19</v>
      </c>
      <c r="C21" s="102"/>
      <c r="D21" s="102"/>
      <c r="E21" s="102"/>
      <c r="F21" s="102"/>
      <c r="G21" s="102"/>
    </row>
    <row r="22" spans="1:7" ht="10.5" customHeight="1" collapsed="1" x14ac:dyDescent="0.2">
      <c r="A22" s="22"/>
      <c r="B22" s="22"/>
      <c r="C22" s="22"/>
      <c r="D22" s="22"/>
      <c r="E22" s="22"/>
      <c r="F22" s="22"/>
      <c r="G22" s="23"/>
    </row>
    <row r="23" spans="1:7" s="18" customFormat="1" ht="42.75" customHeight="1" x14ac:dyDescent="0.2">
      <c r="A23" s="24"/>
      <c r="B23" s="25" t="s">
        <v>20</v>
      </c>
      <c r="C23" s="103" t="s">
        <v>21</v>
      </c>
      <c r="D23" s="103"/>
      <c r="E23" s="26" t="s">
        <v>22</v>
      </c>
      <c r="F23" s="27"/>
      <c r="G23" s="28" t="s">
        <v>23</v>
      </c>
    </row>
    <row r="24" spans="1:7" s="18" customFormat="1" x14ac:dyDescent="0.2">
      <c r="A24" s="24"/>
      <c r="B24" s="104" t="s">
        <v>24</v>
      </c>
      <c r="C24" s="104"/>
      <c r="D24" s="104"/>
      <c r="E24" s="104"/>
      <c r="F24" s="104"/>
      <c r="G24" s="104"/>
    </row>
    <row r="25" spans="1:7" s="18" customFormat="1" x14ac:dyDescent="0.2">
      <c r="A25" s="24"/>
      <c r="B25" s="29" t="s">
        <v>191</v>
      </c>
      <c r="C25" s="30"/>
      <c r="D25" s="30"/>
      <c r="E25" s="30"/>
      <c r="F25" s="30"/>
      <c r="G25" s="31"/>
    </row>
    <row r="26" spans="1:7" s="18" customFormat="1" x14ac:dyDescent="0.2">
      <c r="A26" s="24"/>
      <c r="B26" s="32" t="s">
        <v>59</v>
      </c>
      <c r="C26" s="33">
        <v>1</v>
      </c>
      <c r="D26" s="34">
        <v>3</v>
      </c>
      <c r="E26" s="34" t="s">
        <v>29</v>
      </c>
      <c r="F26" s="35"/>
      <c r="G26" s="36">
        <v>391.29299999999995</v>
      </c>
    </row>
    <row r="27" spans="1:7" s="18" customFormat="1" x14ac:dyDescent="0.2">
      <c r="A27" s="24"/>
      <c r="B27" s="37" t="s">
        <v>192</v>
      </c>
      <c r="C27" s="30"/>
      <c r="D27" s="30"/>
      <c r="E27" s="30"/>
      <c r="F27" s="30"/>
      <c r="G27" s="31"/>
    </row>
    <row r="28" spans="1:7" s="18" customFormat="1" x14ac:dyDescent="0.2">
      <c r="A28" s="24"/>
      <c r="B28" s="32" t="s">
        <v>193</v>
      </c>
      <c r="C28" s="33">
        <v>3</v>
      </c>
      <c r="D28" s="34">
        <v>0.39300000000000002</v>
      </c>
      <c r="E28" s="34" t="s">
        <v>121</v>
      </c>
      <c r="F28" s="35">
        <v>1756.9966666666667</v>
      </c>
      <c r="G28" s="36">
        <f>F28*C28</f>
        <v>5270.99</v>
      </c>
    </row>
    <row r="29" spans="1:7" s="18" customFormat="1" x14ac:dyDescent="0.2">
      <c r="A29" s="24"/>
      <c r="B29" s="32" t="s">
        <v>194</v>
      </c>
      <c r="C29" s="33">
        <v>3</v>
      </c>
      <c r="D29" s="34">
        <v>1.081</v>
      </c>
      <c r="E29" s="34" t="s">
        <v>121</v>
      </c>
      <c r="F29" s="35">
        <v>1930.835</v>
      </c>
      <c r="G29" s="36">
        <f>F29*C29</f>
        <v>5792.5050000000001</v>
      </c>
    </row>
    <row r="30" spans="1:7" s="18" customFormat="1" x14ac:dyDescent="0.2">
      <c r="A30" s="24"/>
      <c r="B30" s="32" t="s">
        <v>137</v>
      </c>
      <c r="C30" s="33">
        <v>3</v>
      </c>
      <c r="D30" s="33">
        <v>3</v>
      </c>
      <c r="E30" s="34" t="s">
        <v>62</v>
      </c>
      <c r="F30" s="35">
        <v>1100</v>
      </c>
      <c r="G30" s="36">
        <f>F30*D30*C30</f>
        <v>9900</v>
      </c>
    </row>
    <row r="31" spans="1:7" s="18" customFormat="1" ht="26.25" customHeight="1" x14ac:dyDescent="0.2">
      <c r="A31" s="24"/>
      <c r="B31" s="38" t="s">
        <v>195</v>
      </c>
      <c r="C31" s="34">
        <v>1</v>
      </c>
      <c r="D31" s="33">
        <v>3</v>
      </c>
      <c r="E31" s="34" t="s">
        <v>62</v>
      </c>
      <c r="F31" s="35">
        <v>3605.86</v>
      </c>
      <c r="G31" s="36">
        <f>F31*D31</f>
        <v>10817.58</v>
      </c>
    </row>
    <row r="32" spans="1:7" s="18" customFormat="1" ht="25.5" customHeight="1" x14ac:dyDescent="0.2">
      <c r="A32" s="24"/>
      <c r="B32" s="105" t="s">
        <v>25</v>
      </c>
      <c r="C32" s="106"/>
      <c r="D32" s="106"/>
      <c r="E32" s="107"/>
      <c r="F32" s="35"/>
      <c r="G32" s="36"/>
    </row>
    <row r="33" spans="1:7" s="18" customFormat="1" x14ac:dyDescent="0.2">
      <c r="A33" s="24"/>
      <c r="B33" s="38" t="s">
        <v>196</v>
      </c>
      <c r="C33" s="34">
        <v>1</v>
      </c>
      <c r="D33" s="33">
        <v>16</v>
      </c>
      <c r="E33" s="34" t="s">
        <v>81</v>
      </c>
      <c r="F33" s="35">
        <v>207.75666666666666</v>
      </c>
      <c r="G33" s="36">
        <f>F33*D33</f>
        <v>3324.1066666666666</v>
      </c>
    </row>
    <row r="34" spans="1:7" s="18" customFormat="1" x14ac:dyDescent="0.2">
      <c r="A34" s="24"/>
      <c r="B34" s="37" t="s">
        <v>197</v>
      </c>
      <c r="C34" s="34"/>
      <c r="D34" s="34"/>
      <c r="E34" s="34"/>
      <c r="F34" s="34"/>
      <c r="G34" s="39"/>
    </row>
    <row r="35" spans="1:7" s="18" customFormat="1" x14ac:dyDescent="0.2">
      <c r="A35" s="24"/>
      <c r="B35" s="32" t="s">
        <v>147</v>
      </c>
      <c r="C35" s="34">
        <v>1</v>
      </c>
      <c r="D35" s="33">
        <v>5</v>
      </c>
      <c r="E35" s="34" t="s">
        <v>62</v>
      </c>
      <c r="F35" s="35">
        <v>54.102499999999999</v>
      </c>
      <c r="G35" s="36">
        <f>F35*D35</f>
        <v>270.51249999999999</v>
      </c>
    </row>
    <row r="36" spans="1:7" s="18" customFormat="1" x14ac:dyDescent="0.2">
      <c r="A36" s="24"/>
      <c r="B36" s="40" t="s">
        <v>198</v>
      </c>
      <c r="C36" s="34">
        <v>1</v>
      </c>
      <c r="D36" s="33">
        <v>4</v>
      </c>
      <c r="E36" s="34" t="s">
        <v>62</v>
      </c>
      <c r="F36" s="35">
        <v>435.49799999999999</v>
      </c>
      <c r="G36" s="41">
        <f>ROUND(F36*D36,1)</f>
        <v>1742</v>
      </c>
    </row>
    <row r="37" spans="1:7" s="18" customFormat="1" x14ac:dyDescent="0.2">
      <c r="A37" s="24"/>
      <c r="B37" s="37" t="s">
        <v>199</v>
      </c>
      <c r="C37" s="34"/>
      <c r="D37" s="34"/>
      <c r="E37" s="34"/>
      <c r="F37" s="34"/>
      <c r="G37" s="39"/>
    </row>
    <row r="38" spans="1:7" s="18" customFormat="1" ht="24" x14ac:dyDescent="0.2">
      <c r="A38" s="24"/>
      <c r="B38" s="38" t="s">
        <v>200</v>
      </c>
      <c r="C38" s="42">
        <v>52</v>
      </c>
      <c r="D38" s="35">
        <v>259.38</v>
      </c>
      <c r="E38" s="34" t="s">
        <v>29</v>
      </c>
      <c r="F38" s="35">
        <v>2.9016771139020805</v>
      </c>
      <c r="G38" s="36">
        <f>C38*D38*F38</f>
        <v>39137.124509803929</v>
      </c>
    </row>
    <row r="39" spans="1:7" s="18" customFormat="1" ht="24" x14ac:dyDescent="0.2">
      <c r="A39" s="24"/>
      <c r="B39" s="38" t="s">
        <v>201</v>
      </c>
      <c r="C39" s="42">
        <v>38</v>
      </c>
      <c r="D39" s="35">
        <v>172.92</v>
      </c>
      <c r="E39" s="34" t="s">
        <v>29</v>
      </c>
      <c r="F39" s="35">
        <v>2.2032936005769415</v>
      </c>
      <c r="G39" s="36">
        <f t="shared" ref="G39:G41" si="0">C39*D39*F39</f>
        <v>14477.754117647057</v>
      </c>
    </row>
    <row r="40" spans="1:7" s="18" customFormat="1" ht="24" x14ac:dyDescent="0.2">
      <c r="A40" s="24"/>
      <c r="B40" s="38" t="s">
        <v>202</v>
      </c>
      <c r="C40" s="42">
        <v>6</v>
      </c>
      <c r="D40" s="35">
        <v>259.38</v>
      </c>
      <c r="E40" s="34" t="s">
        <v>29</v>
      </c>
      <c r="F40" s="35">
        <v>7.3612396226900039</v>
      </c>
      <c r="G40" s="36">
        <f t="shared" si="0"/>
        <v>11456.15</v>
      </c>
    </row>
    <row r="41" spans="1:7" s="18" customFormat="1" ht="24" x14ac:dyDescent="0.2">
      <c r="A41" s="24"/>
      <c r="B41" s="38" t="s">
        <v>203</v>
      </c>
      <c r="C41" s="42">
        <v>6</v>
      </c>
      <c r="D41" s="35">
        <v>172.92</v>
      </c>
      <c r="E41" s="34" t="s">
        <v>29</v>
      </c>
      <c r="F41" s="35">
        <v>5.9879833641761131</v>
      </c>
      <c r="G41" s="36">
        <f t="shared" si="0"/>
        <v>6212.6525000000011</v>
      </c>
    </row>
    <row r="42" spans="1:7" s="18" customFormat="1" x14ac:dyDescent="0.2">
      <c r="A42" s="24"/>
      <c r="B42" s="38" t="s">
        <v>26</v>
      </c>
      <c r="C42" s="42">
        <v>6</v>
      </c>
      <c r="D42" s="35">
        <v>28.8</v>
      </c>
      <c r="E42" s="34" t="s">
        <v>29</v>
      </c>
      <c r="F42" s="35">
        <v>5.8581886574074069</v>
      </c>
      <c r="G42" s="36">
        <f>C42*D42*F42</f>
        <v>1012.295</v>
      </c>
    </row>
    <row r="43" spans="1:7" s="18" customFormat="1" x14ac:dyDescent="0.2">
      <c r="A43" s="24"/>
      <c r="B43" s="30" t="s">
        <v>204</v>
      </c>
      <c r="C43" s="34"/>
      <c r="D43" s="34"/>
      <c r="E43" s="34"/>
      <c r="F43" s="34"/>
      <c r="G43" s="39"/>
    </row>
    <row r="44" spans="1:7" s="18" customFormat="1" ht="24" x14ac:dyDescent="0.2">
      <c r="A44" s="24"/>
      <c r="B44" s="43" t="s">
        <v>205</v>
      </c>
      <c r="C44" s="44">
        <v>3</v>
      </c>
      <c r="D44" s="39">
        <v>1</v>
      </c>
      <c r="E44" s="39" t="s">
        <v>62</v>
      </c>
      <c r="F44" s="36">
        <v>32.591666666666669</v>
      </c>
      <c r="G44" s="36">
        <f>C44*D44*F44</f>
        <v>97.775000000000006</v>
      </c>
    </row>
    <row r="45" spans="1:7" s="18" customFormat="1" ht="24" hidden="1" x14ac:dyDescent="0.2">
      <c r="A45" s="24"/>
      <c r="B45" s="43" t="s">
        <v>206</v>
      </c>
      <c r="C45" s="44">
        <v>0</v>
      </c>
      <c r="D45" s="39">
        <v>0</v>
      </c>
      <c r="E45" s="39">
        <v>0</v>
      </c>
      <c r="F45" s="36">
        <v>0</v>
      </c>
      <c r="G45" s="36">
        <f t="shared" ref="G45:G60" si="1">C45*D45*F45</f>
        <v>0</v>
      </c>
    </row>
    <row r="46" spans="1:7" s="18" customFormat="1" x14ac:dyDescent="0.2">
      <c r="A46" s="24"/>
      <c r="B46" s="43" t="s">
        <v>207</v>
      </c>
      <c r="C46" s="44">
        <v>8</v>
      </c>
      <c r="D46" s="39">
        <v>1185.6300000000001</v>
      </c>
      <c r="E46" s="39" t="s">
        <v>29</v>
      </c>
      <c r="F46" s="36">
        <v>0.68594165127400619</v>
      </c>
      <c r="G46" s="36">
        <f t="shared" si="1"/>
        <v>6506.1840000000002</v>
      </c>
    </row>
    <row r="47" spans="1:7" s="18" customFormat="1" ht="14.25" customHeight="1" x14ac:dyDescent="0.2">
      <c r="A47" s="24"/>
      <c r="B47" s="45" t="s">
        <v>208</v>
      </c>
      <c r="C47" s="44">
        <v>6</v>
      </c>
      <c r="D47" s="36">
        <v>592.81500000000005</v>
      </c>
      <c r="E47" s="39" t="s">
        <v>29</v>
      </c>
      <c r="F47" s="36">
        <v>2.9181397231851416</v>
      </c>
      <c r="G47" s="36">
        <f t="shared" si="1"/>
        <v>10379.501999999999</v>
      </c>
    </row>
    <row r="48" spans="1:7" s="18" customFormat="1" ht="24" x14ac:dyDescent="0.2">
      <c r="A48" s="24"/>
      <c r="B48" s="43" t="s">
        <v>172</v>
      </c>
      <c r="C48" s="44">
        <v>1</v>
      </c>
      <c r="D48" s="36">
        <v>0.1897008</v>
      </c>
      <c r="E48" s="39" t="s">
        <v>173</v>
      </c>
      <c r="F48" s="36">
        <v>343.59370123900374</v>
      </c>
      <c r="G48" s="36">
        <f t="shared" si="1"/>
        <v>65.180000000000007</v>
      </c>
    </row>
    <row r="49" spans="1:7" s="18" customFormat="1" ht="15" customHeight="1" x14ac:dyDescent="0.2">
      <c r="A49" s="24"/>
      <c r="B49" s="43" t="s">
        <v>171</v>
      </c>
      <c r="C49" s="44">
        <v>8</v>
      </c>
      <c r="D49" s="36">
        <v>11.856300000000001</v>
      </c>
      <c r="E49" s="39" t="s">
        <v>29</v>
      </c>
      <c r="F49" s="36">
        <v>1.7371917602174933</v>
      </c>
      <c r="G49" s="36">
        <f t="shared" si="1"/>
        <v>164.77333333333334</v>
      </c>
    </row>
    <row r="50" spans="1:7" s="18" customFormat="1" ht="24" hidden="1" x14ac:dyDescent="0.2">
      <c r="A50" s="24"/>
      <c r="B50" s="43" t="s">
        <v>209</v>
      </c>
      <c r="C50" s="44">
        <v>0</v>
      </c>
      <c r="D50" s="36">
        <v>11.856300000000001</v>
      </c>
      <c r="E50" s="39" t="s">
        <v>29</v>
      </c>
      <c r="F50" s="36">
        <v>23.410971382303078</v>
      </c>
      <c r="G50" s="36">
        <f t="shared" si="1"/>
        <v>0</v>
      </c>
    </row>
    <row r="51" spans="1:7" s="18" customFormat="1" x14ac:dyDescent="0.2">
      <c r="A51" s="24"/>
      <c r="B51" s="43" t="s">
        <v>175</v>
      </c>
      <c r="C51" s="44">
        <v>5</v>
      </c>
      <c r="D51" s="36">
        <v>11.856300000000001</v>
      </c>
      <c r="E51" s="39" t="s">
        <v>29</v>
      </c>
      <c r="F51" s="36">
        <v>19.586211549977648</v>
      </c>
      <c r="G51" s="36">
        <f t="shared" si="1"/>
        <v>1161.1000000000001</v>
      </c>
    </row>
    <row r="52" spans="1:7" s="18" customFormat="1" x14ac:dyDescent="0.2">
      <c r="A52" s="24"/>
      <c r="B52" s="43" t="s">
        <v>170</v>
      </c>
      <c r="C52" s="44">
        <v>9</v>
      </c>
      <c r="D52" s="39">
        <v>1185.6300000000001</v>
      </c>
      <c r="E52" s="39" t="s">
        <v>29</v>
      </c>
      <c r="F52" s="36">
        <v>0.45207505714261609</v>
      </c>
      <c r="G52" s="36">
        <f t="shared" si="1"/>
        <v>4823.9437500000004</v>
      </c>
    </row>
    <row r="53" spans="1:7" s="18" customFormat="1" ht="24" x14ac:dyDescent="0.2">
      <c r="A53" s="24"/>
      <c r="B53" s="43" t="s">
        <v>210</v>
      </c>
      <c r="C53" s="44">
        <v>5</v>
      </c>
      <c r="D53" s="39">
        <v>592.81500000000005</v>
      </c>
      <c r="E53" s="39" t="s">
        <v>29</v>
      </c>
      <c r="F53" s="36">
        <v>2.9599523741245863</v>
      </c>
      <c r="G53" s="36">
        <f t="shared" si="1"/>
        <v>8773.5208333333339</v>
      </c>
    </row>
    <row r="54" spans="1:7" s="18" customFormat="1" x14ac:dyDescent="0.2">
      <c r="A54" s="24"/>
      <c r="B54" s="43" t="s">
        <v>211</v>
      </c>
      <c r="C54" s="44">
        <v>1</v>
      </c>
      <c r="D54" s="39">
        <v>10.799999999999999</v>
      </c>
      <c r="E54" s="39" t="s">
        <v>173</v>
      </c>
      <c r="F54" s="36">
        <v>113.16666666666669</v>
      </c>
      <c r="G54" s="36">
        <f t="shared" si="1"/>
        <v>1222.2</v>
      </c>
    </row>
    <row r="55" spans="1:7" s="18" customFormat="1" x14ac:dyDescent="0.2">
      <c r="A55" s="24"/>
      <c r="B55" s="43" t="s">
        <v>212</v>
      </c>
      <c r="C55" s="44">
        <v>1</v>
      </c>
      <c r="D55" s="39">
        <v>10.799999999999999</v>
      </c>
      <c r="E55" s="39" t="s">
        <v>173</v>
      </c>
      <c r="F55" s="36">
        <v>162.96111111111114</v>
      </c>
      <c r="G55" s="36">
        <f t="shared" si="1"/>
        <v>1759.98</v>
      </c>
    </row>
    <row r="56" spans="1:7" s="18" customFormat="1" x14ac:dyDescent="0.2">
      <c r="A56" s="24"/>
      <c r="B56" s="43" t="s">
        <v>174</v>
      </c>
      <c r="C56" s="44">
        <v>1</v>
      </c>
      <c r="D56" s="39">
        <v>205.96</v>
      </c>
      <c r="E56" s="39" t="s">
        <v>29</v>
      </c>
      <c r="F56" s="36">
        <v>2.8484657214993199</v>
      </c>
      <c r="G56" s="36">
        <f t="shared" si="1"/>
        <v>586.66999999999996</v>
      </c>
    </row>
    <row r="57" spans="1:7" s="18" customFormat="1" ht="24" hidden="1" x14ac:dyDescent="0.2">
      <c r="A57" s="24"/>
      <c r="B57" s="43" t="s">
        <v>213</v>
      </c>
      <c r="C57" s="44">
        <v>0</v>
      </c>
      <c r="D57" s="39">
        <v>0</v>
      </c>
      <c r="E57" s="39">
        <v>0</v>
      </c>
      <c r="F57" s="36">
        <v>0</v>
      </c>
      <c r="G57" s="36">
        <f t="shared" si="1"/>
        <v>0</v>
      </c>
    </row>
    <row r="58" spans="1:7" s="18" customFormat="1" x14ac:dyDescent="0.2">
      <c r="A58" s="24"/>
      <c r="B58" s="43" t="s">
        <v>179</v>
      </c>
      <c r="C58" s="44">
        <v>59</v>
      </c>
      <c r="D58" s="39">
        <v>6</v>
      </c>
      <c r="E58" s="39" t="s">
        <v>62</v>
      </c>
      <c r="F58" s="36">
        <v>10.976184573002755</v>
      </c>
      <c r="G58" s="36">
        <f t="shared" si="1"/>
        <v>3885.569338842975</v>
      </c>
    </row>
    <row r="59" spans="1:7" s="18" customFormat="1" hidden="1" x14ac:dyDescent="0.2">
      <c r="A59" s="24"/>
      <c r="B59" s="43" t="s">
        <v>214</v>
      </c>
      <c r="C59" s="44">
        <v>0</v>
      </c>
      <c r="D59" s="39">
        <v>0</v>
      </c>
      <c r="E59" s="39">
        <v>0</v>
      </c>
      <c r="F59" s="36">
        <v>0</v>
      </c>
      <c r="G59" s="36">
        <f t="shared" si="1"/>
        <v>0</v>
      </c>
    </row>
    <row r="60" spans="1:7" s="18" customFormat="1" x14ac:dyDescent="0.2">
      <c r="A60" s="24"/>
      <c r="B60" s="43" t="s">
        <v>215</v>
      </c>
      <c r="C60" s="44">
        <v>13</v>
      </c>
      <c r="D60" s="39">
        <v>137.88</v>
      </c>
      <c r="E60" s="39" t="s">
        <v>29</v>
      </c>
      <c r="F60" s="36">
        <v>3.8718740934145637</v>
      </c>
      <c r="G60" s="36">
        <f t="shared" si="1"/>
        <v>6940.1020000000008</v>
      </c>
    </row>
    <row r="61" spans="1:7" s="18" customFormat="1" x14ac:dyDescent="0.2">
      <c r="A61" s="24"/>
      <c r="B61" s="46" t="s">
        <v>216</v>
      </c>
      <c r="C61" s="47"/>
      <c r="D61" s="34"/>
      <c r="E61" s="34"/>
      <c r="F61" s="35"/>
      <c r="G61" s="36"/>
    </row>
    <row r="62" spans="1:7" s="18" customFormat="1" ht="24" x14ac:dyDescent="0.2">
      <c r="A62" s="24"/>
      <c r="B62" s="38" t="s">
        <v>217</v>
      </c>
      <c r="C62" s="47">
        <v>3</v>
      </c>
      <c r="D62" s="34">
        <v>4685.5200000000004</v>
      </c>
      <c r="E62" s="47" t="s">
        <v>27</v>
      </c>
      <c r="F62" s="35">
        <v>1.24</v>
      </c>
      <c r="G62" s="36">
        <f>D62*F62*C62</f>
        <v>17430.134400000003</v>
      </c>
    </row>
    <row r="63" spans="1:7" s="18" customFormat="1" x14ac:dyDescent="0.2">
      <c r="A63" s="24"/>
      <c r="B63" s="46" t="s">
        <v>218</v>
      </c>
      <c r="C63" s="47"/>
      <c r="D63" s="34"/>
      <c r="E63" s="34"/>
      <c r="F63" s="35"/>
      <c r="G63" s="36"/>
    </row>
    <row r="64" spans="1:7" s="18" customFormat="1" ht="24" x14ac:dyDescent="0.2">
      <c r="A64" s="24"/>
      <c r="B64" s="38" t="s">
        <v>219</v>
      </c>
      <c r="C64" s="47">
        <v>3</v>
      </c>
      <c r="D64" s="34">
        <f>D62</f>
        <v>4685.5200000000004</v>
      </c>
      <c r="E64" s="47" t="s">
        <v>27</v>
      </c>
      <c r="F64" s="35">
        <v>3.16</v>
      </c>
      <c r="G64" s="36">
        <f>D64*F64*C64</f>
        <v>44418.729600000006</v>
      </c>
    </row>
    <row r="65" spans="1:7" s="18" customFormat="1" x14ac:dyDescent="0.2">
      <c r="A65" s="24"/>
      <c r="B65" s="104" t="s">
        <v>28</v>
      </c>
      <c r="C65" s="104"/>
      <c r="D65" s="104"/>
      <c r="E65" s="104"/>
      <c r="F65" s="104"/>
      <c r="G65" s="104"/>
    </row>
    <row r="66" spans="1:7" s="2" customFormat="1" ht="12" x14ac:dyDescent="0.2">
      <c r="A66" s="24"/>
      <c r="B66" s="46" t="s">
        <v>84</v>
      </c>
      <c r="C66" s="47"/>
      <c r="D66" s="47"/>
      <c r="E66" s="47"/>
      <c r="F66" s="47"/>
      <c r="G66" s="48"/>
    </row>
    <row r="67" spans="1:7" s="2" customFormat="1" ht="12" x14ac:dyDescent="0.2">
      <c r="A67" s="24"/>
      <c r="B67" s="49" t="s">
        <v>85</v>
      </c>
      <c r="C67" s="47">
        <v>2</v>
      </c>
      <c r="D67" s="50">
        <v>0.21</v>
      </c>
      <c r="E67" s="51" t="s">
        <v>86</v>
      </c>
      <c r="F67" s="52">
        <v>2064.41</v>
      </c>
      <c r="G67" s="53">
        <f>ROUND(C67*D67*F67,2)</f>
        <v>867.05</v>
      </c>
    </row>
    <row r="68" spans="1:7" s="2" customFormat="1" ht="12" hidden="1" x14ac:dyDescent="0.2">
      <c r="A68" s="24"/>
      <c r="B68" s="49">
        <v>0</v>
      </c>
      <c r="C68" s="47"/>
      <c r="D68" s="50"/>
      <c r="E68" s="51" t="s">
        <v>29</v>
      </c>
      <c r="F68" s="52">
        <v>0</v>
      </c>
      <c r="G68" s="53">
        <f t="shared" ref="G68:G117" si="2">ROUND(C68*D68*F68,2)</f>
        <v>0</v>
      </c>
    </row>
    <row r="69" spans="1:7" s="2" customFormat="1" ht="12" x14ac:dyDescent="0.2">
      <c r="A69" s="24"/>
      <c r="B69" s="49" t="s">
        <v>87</v>
      </c>
      <c r="C69" s="47">
        <v>1</v>
      </c>
      <c r="D69" s="50">
        <v>1081</v>
      </c>
      <c r="E69" s="51" t="s">
        <v>29</v>
      </c>
      <c r="F69" s="52">
        <v>0.74</v>
      </c>
      <c r="G69" s="53">
        <f t="shared" si="2"/>
        <v>799.94</v>
      </c>
    </row>
    <row r="70" spans="1:7" s="2" customFormat="1" ht="12" x14ac:dyDescent="0.2">
      <c r="A70" s="24"/>
      <c r="B70" s="49" t="s">
        <v>88</v>
      </c>
      <c r="C70" s="47">
        <v>1</v>
      </c>
      <c r="D70" s="54">
        <v>2</v>
      </c>
      <c r="E70" s="51" t="s">
        <v>62</v>
      </c>
      <c r="F70" s="52">
        <v>59.14</v>
      </c>
      <c r="G70" s="53">
        <f t="shared" si="2"/>
        <v>118.28</v>
      </c>
    </row>
    <row r="71" spans="1:7" s="2" customFormat="1" ht="12" x14ac:dyDescent="0.2">
      <c r="A71" s="24"/>
      <c r="B71" s="49" t="s">
        <v>89</v>
      </c>
      <c r="C71" s="47">
        <v>1</v>
      </c>
      <c r="D71" s="54">
        <v>2</v>
      </c>
      <c r="E71" s="51" t="s">
        <v>62</v>
      </c>
      <c r="F71" s="52">
        <v>59.14</v>
      </c>
      <c r="G71" s="53">
        <f t="shared" si="2"/>
        <v>118.28</v>
      </c>
    </row>
    <row r="72" spans="1:7" s="2" customFormat="1" ht="12" hidden="1" x14ac:dyDescent="0.2">
      <c r="A72" s="24"/>
      <c r="B72" s="49"/>
      <c r="C72" s="47"/>
      <c r="D72" s="50"/>
      <c r="E72" s="51" t="s">
        <v>62</v>
      </c>
      <c r="F72" s="52"/>
      <c r="G72" s="53">
        <f t="shared" si="2"/>
        <v>0</v>
      </c>
    </row>
    <row r="73" spans="1:7" s="2" customFormat="1" ht="12" hidden="1" x14ac:dyDescent="0.2">
      <c r="A73" s="24"/>
      <c r="B73" s="49"/>
      <c r="C73" s="47"/>
      <c r="D73" s="50"/>
      <c r="E73" s="51">
        <v>0</v>
      </c>
      <c r="F73" s="52"/>
      <c r="G73" s="53">
        <f t="shared" si="2"/>
        <v>0</v>
      </c>
    </row>
    <row r="74" spans="1:7" s="2" customFormat="1" ht="12" hidden="1" x14ac:dyDescent="0.2">
      <c r="A74" s="24"/>
      <c r="B74" s="49"/>
      <c r="C74" s="47"/>
      <c r="D74" s="50"/>
      <c r="E74" s="51">
        <v>0</v>
      </c>
      <c r="F74" s="52"/>
      <c r="G74" s="53">
        <f t="shared" si="2"/>
        <v>0</v>
      </c>
    </row>
    <row r="75" spans="1:7" s="2" customFormat="1" ht="12" hidden="1" x14ac:dyDescent="0.2">
      <c r="A75" s="24"/>
      <c r="B75" s="49"/>
      <c r="C75" s="47"/>
      <c r="D75" s="50"/>
      <c r="E75" s="51">
        <v>0</v>
      </c>
      <c r="F75" s="52"/>
      <c r="G75" s="53">
        <f t="shared" si="2"/>
        <v>0</v>
      </c>
    </row>
    <row r="76" spans="1:7" s="2" customFormat="1" ht="12" hidden="1" x14ac:dyDescent="0.2">
      <c r="A76" s="24"/>
      <c r="B76" s="49"/>
      <c r="C76" s="47"/>
      <c r="D76" s="50"/>
      <c r="E76" s="51" t="s">
        <v>29</v>
      </c>
      <c r="F76" s="52">
        <v>0</v>
      </c>
      <c r="G76" s="53">
        <f t="shared" si="2"/>
        <v>0</v>
      </c>
    </row>
    <row r="77" spans="1:7" s="2" customFormat="1" ht="12" x14ac:dyDescent="0.2">
      <c r="A77" s="24"/>
      <c r="B77" s="49" t="s">
        <v>85</v>
      </c>
      <c r="C77" s="47">
        <v>2</v>
      </c>
      <c r="D77" s="55">
        <v>11.003999999999998</v>
      </c>
      <c r="E77" s="51" t="s">
        <v>90</v>
      </c>
      <c r="F77" s="52">
        <v>271.45</v>
      </c>
      <c r="G77" s="53">
        <f t="shared" si="2"/>
        <v>5974.07</v>
      </c>
    </row>
    <row r="78" spans="1:7" s="2" customFormat="1" ht="12" hidden="1" x14ac:dyDescent="0.2">
      <c r="A78" s="24"/>
      <c r="B78" s="49">
        <v>0</v>
      </c>
      <c r="C78" s="47"/>
      <c r="D78" s="50">
        <v>0</v>
      </c>
      <c r="E78" s="51" t="s">
        <v>29</v>
      </c>
      <c r="F78" s="52">
        <v>0</v>
      </c>
      <c r="G78" s="53">
        <f t="shared" si="2"/>
        <v>0</v>
      </c>
    </row>
    <row r="79" spans="1:7" s="2" customFormat="1" ht="24" x14ac:dyDescent="0.2">
      <c r="A79" s="24"/>
      <c r="B79" s="49" t="s">
        <v>91</v>
      </c>
      <c r="C79" s="47">
        <v>2</v>
      </c>
      <c r="D79" s="50">
        <v>1.583</v>
      </c>
      <c r="E79" s="51" t="s">
        <v>92</v>
      </c>
      <c r="F79" s="52">
        <v>1571.64</v>
      </c>
      <c r="G79" s="53">
        <f t="shared" si="2"/>
        <v>4975.8100000000004</v>
      </c>
    </row>
    <row r="80" spans="1:7" s="2" customFormat="1" ht="12" hidden="1" x14ac:dyDescent="0.2">
      <c r="A80" s="24"/>
      <c r="B80" s="49">
        <v>0</v>
      </c>
      <c r="C80" s="47"/>
      <c r="D80" s="50">
        <v>0</v>
      </c>
      <c r="E80" s="51">
        <v>0</v>
      </c>
      <c r="F80" s="52">
        <v>0</v>
      </c>
      <c r="G80" s="53">
        <f t="shared" si="2"/>
        <v>0</v>
      </c>
    </row>
    <row r="81" spans="1:7" s="2" customFormat="1" ht="24" hidden="1" x14ac:dyDescent="0.2">
      <c r="A81" s="24"/>
      <c r="B81" s="49" t="s">
        <v>93</v>
      </c>
      <c r="C81" s="47">
        <v>1</v>
      </c>
      <c r="D81" s="50">
        <v>0</v>
      </c>
      <c r="E81" s="51" t="s">
        <v>29</v>
      </c>
      <c r="F81" s="52">
        <v>51.98</v>
      </c>
      <c r="G81" s="53">
        <f t="shared" si="2"/>
        <v>0</v>
      </c>
    </row>
    <row r="82" spans="1:7" s="2" customFormat="1" ht="12" hidden="1" x14ac:dyDescent="0.2">
      <c r="A82" s="24"/>
      <c r="B82" s="49">
        <v>0</v>
      </c>
      <c r="C82" s="47"/>
      <c r="D82" s="50">
        <v>0</v>
      </c>
      <c r="E82" s="51">
        <v>0</v>
      </c>
      <c r="F82" s="52">
        <v>0</v>
      </c>
      <c r="G82" s="53">
        <f t="shared" si="2"/>
        <v>0</v>
      </c>
    </row>
    <row r="83" spans="1:7" s="2" customFormat="1" ht="12" x14ac:dyDescent="0.2">
      <c r="A83" s="24"/>
      <c r="B83" s="49" t="s">
        <v>94</v>
      </c>
      <c r="C83" s="47">
        <v>1</v>
      </c>
      <c r="D83" s="50">
        <v>319.2</v>
      </c>
      <c r="E83" s="51" t="s">
        <v>29</v>
      </c>
      <c r="F83" s="52">
        <v>0.66</v>
      </c>
      <c r="G83" s="53">
        <f t="shared" si="2"/>
        <v>210.67</v>
      </c>
    </row>
    <row r="84" spans="1:7" s="2" customFormat="1" ht="12" x14ac:dyDescent="0.2">
      <c r="A84" s="24"/>
      <c r="B84" s="49" t="s">
        <v>95</v>
      </c>
      <c r="C84" s="47">
        <v>1</v>
      </c>
      <c r="D84" s="54">
        <v>1</v>
      </c>
      <c r="E84" s="51" t="s">
        <v>62</v>
      </c>
      <c r="F84" s="52">
        <v>66.72</v>
      </c>
      <c r="G84" s="53">
        <f t="shared" si="2"/>
        <v>66.72</v>
      </c>
    </row>
    <row r="85" spans="1:7" s="2" customFormat="1" ht="12" hidden="1" x14ac:dyDescent="0.2">
      <c r="A85" s="24"/>
      <c r="B85" s="49">
        <v>0</v>
      </c>
      <c r="C85" s="47"/>
      <c r="D85" s="50">
        <v>0</v>
      </c>
      <c r="E85" s="51">
        <v>0</v>
      </c>
      <c r="F85" s="52"/>
      <c r="G85" s="53">
        <f>ROUND(C85*D85*F85,2)</f>
        <v>0</v>
      </c>
    </row>
    <row r="86" spans="1:7" s="2" customFormat="1" ht="12" hidden="1" x14ac:dyDescent="0.2">
      <c r="A86" s="24"/>
      <c r="B86" s="49">
        <v>0</v>
      </c>
      <c r="C86" s="47"/>
      <c r="D86" s="50">
        <v>0</v>
      </c>
      <c r="E86" s="51">
        <v>0</v>
      </c>
      <c r="F86" s="52">
        <v>0</v>
      </c>
      <c r="G86" s="53">
        <f t="shared" si="2"/>
        <v>0</v>
      </c>
    </row>
    <row r="87" spans="1:7" s="2" customFormat="1" ht="12" hidden="1" x14ac:dyDescent="0.2">
      <c r="A87" s="24"/>
      <c r="B87" s="49">
        <v>0</v>
      </c>
      <c r="C87" s="47"/>
      <c r="D87" s="50">
        <v>0</v>
      </c>
      <c r="E87" s="51">
        <v>0</v>
      </c>
      <c r="F87" s="52"/>
      <c r="G87" s="53">
        <f t="shared" si="2"/>
        <v>0</v>
      </c>
    </row>
    <row r="88" spans="1:7" s="2" customFormat="1" ht="12" hidden="1" x14ac:dyDescent="0.2">
      <c r="A88" s="24"/>
      <c r="B88" s="49" t="s">
        <v>96</v>
      </c>
      <c r="C88" s="47"/>
      <c r="D88" s="50">
        <v>0</v>
      </c>
      <c r="E88" s="51" t="s">
        <v>62</v>
      </c>
      <c r="F88" s="52"/>
      <c r="G88" s="53">
        <f t="shared" si="2"/>
        <v>0</v>
      </c>
    </row>
    <row r="89" spans="1:7" s="2" customFormat="1" ht="12" hidden="1" x14ac:dyDescent="0.2">
      <c r="A89" s="24"/>
      <c r="B89" s="49" t="s">
        <v>97</v>
      </c>
      <c r="C89" s="47"/>
      <c r="D89" s="50">
        <v>0</v>
      </c>
      <c r="E89" s="51" t="s">
        <v>29</v>
      </c>
      <c r="F89" s="52"/>
      <c r="G89" s="53">
        <f t="shared" si="2"/>
        <v>0</v>
      </c>
    </row>
    <row r="90" spans="1:7" s="2" customFormat="1" ht="12" hidden="1" x14ac:dyDescent="0.2">
      <c r="A90" s="24"/>
      <c r="B90" s="49" t="s">
        <v>98</v>
      </c>
      <c r="C90" s="47"/>
      <c r="D90" s="50">
        <v>0</v>
      </c>
      <c r="E90" s="51" t="s">
        <v>62</v>
      </c>
      <c r="F90" s="52"/>
      <c r="G90" s="53">
        <f t="shared" si="2"/>
        <v>0</v>
      </c>
    </row>
    <row r="91" spans="1:7" s="2" customFormat="1" ht="12" hidden="1" x14ac:dyDescent="0.2">
      <c r="A91" s="24"/>
      <c r="B91" s="49">
        <v>0</v>
      </c>
      <c r="C91" s="47"/>
      <c r="D91" s="50">
        <v>0</v>
      </c>
      <c r="E91" s="51">
        <v>0</v>
      </c>
      <c r="F91" s="52"/>
      <c r="G91" s="53">
        <f t="shared" si="2"/>
        <v>0</v>
      </c>
    </row>
    <row r="92" spans="1:7" s="2" customFormat="1" ht="12" hidden="1" x14ac:dyDescent="0.2">
      <c r="A92" s="24"/>
      <c r="B92" s="49">
        <v>0</v>
      </c>
      <c r="C92" s="47"/>
      <c r="D92" s="50">
        <v>0</v>
      </c>
      <c r="E92" s="51" t="s">
        <v>29</v>
      </c>
      <c r="F92" s="52">
        <v>0</v>
      </c>
      <c r="G92" s="53">
        <f t="shared" si="2"/>
        <v>0</v>
      </c>
    </row>
    <row r="93" spans="1:7" s="2" customFormat="1" ht="12" hidden="1" x14ac:dyDescent="0.2">
      <c r="A93" s="24"/>
      <c r="B93" s="49">
        <v>0</v>
      </c>
      <c r="C93" s="47"/>
      <c r="D93" s="50">
        <v>0</v>
      </c>
      <c r="E93" s="51">
        <v>0</v>
      </c>
      <c r="F93" s="52">
        <v>0</v>
      </c>
      <c r="G93" s="53">
        <f t="shared" si="2"/>
        <v>0</v>
      </c>
    </row>
    <row r="94" spans="1:7" s="2" customFormat="1" ht="12" hidden="1" x14ac:dyDescent="0.2">
      <c r="A94" s="24"/>
      <c r="B94" s="49" t="s">
        <v>99</v>
      </c>
      <c r="C94" s="47">
        <v>1</v>
      </c>
      <c r="D94" s="50">
        <v>0</v>
      </c>
      <c r="E94" s="51" t="s">
        <v>29</v>
      </c>
      <c r="F94" s="52">
        <v>46.12</v>
      </c>
      <c r="G94" s="53">
        <f t="shared" si="2"/>
        <v>0</v>
      </c>
    </row>
    <row r="95" spans="1:7" s="2" customFormat="1" ht="12" hidden="1" x14ac:dyDescent="0.2">
      <c r="A95" s="24"/>
      <c r="B95" s="49">
        <v>0</v>
      </c>
      <c r="C95" s="47"/>
      <c r="D95" s="50">
        <v>0</v>
      </c>
      <c r="E95" s="51">
        <v>0</v>
      </c>
      <c r="F95" s="52"/>
      <c r="G95" s="53">
        <f t="shared" si="2"/>
        <v>0</v>
      </c>
    </row>
    <row r="96" spans="1:7" s="2" customFormat="1" ht="12" hidden="1" x14ac:dyDescent="0.2">
      <c r="A96" s="24"/>
      <c r="B96" s="49">
        <v>0</v>
      </c>
      <c r="C96" s="47"/>
      <c r="D96" s="50">
        <v>0</v>
      </c>
      <c r="E96" s="51">
        <v>0</v>
      </c>
      <c r="F96" s="52"/>
      <c r="G96" s="53">
        <f t="shared" si="2"/>
        <v>0</v>
      </c>
    </row>
    <row r="97" spans="1:7" s="2" customFormat="1" ht="12" hidden="1" x14ac:dyDescent="0.2">
      <c r="A97" s="24"/>
      <c r="B97" s="49">
        <v>0</v>
      </c>
      <c r="C97" s="47"/>
      <c r="D97" s="50">
        <v>0</v>
      </c>
      <c r="E97" s="51">
        <v>0</v>
      </c>
      <c r="F97" s="52"/>
      <c r="G97" s="53">
        <f t="shared" si="2"/>
        <v>0</v>
      </c>
    </row>
    <row r="98" spans="1:7" s="2" customFormat="1" ht="12" hidden="1" x14ac:dyDescent="0.2">
      <c r="A98" s="24"/>
      <c r="B98" s="49">
        <v>0</v>
      </c>
      <c r="C98" s="47"/>
      <c r="D98" s="50">
        <v>0</v>
      </c>
      <c r="E98" s="51">
        <v>0</v>
      </c>
      <c r="F98" s="52"/>
      <c r="G98" s="53">
        <f t="shared" si="2"/>
        <v>0</v>
      </c>
    </row>
    <row r="99" spans="1:7" s="2" customFormat="1" ht="12" hidden="1" x14ac:dyDescent="0.2">
      <c r="A99" s="24"/>
      <c r="B99" s="49">
        <v>0</v>
      </c>
      <c r="C99" s="47"/>
      <c r="D99" s="50">
        <v>0</v>
      </c>
      <c r="E99" s="51">
        <v>0</v>
      </c>
      <c r="F99" s="52"/>
      <c r="G99" s="53">
        <f t="shared" si="2"/>
        <v>0</v>
      </c>
    </row>
    <row r="100" spans="1:7" s="2" customFormat="1" ht="12" hidden="1" x14ac:dyDescent="0.2">
      <c r="A100" s="24"/>
      <c r="B100" s="49">
        <v>0</v>
      </c>
      <c r="C100" s="47"/>
      <c r="D100" s="50">
        <v>0</v>
      </c>
      <c r="E100" s="51">
        <v>0</v>
      </c>
      <c r="F100" s="52"/>
      <c r="G100" s="53">
        <f t="shared" si="2"/>
        <v>0</v>
      </c>
    </row>
    <row r="101" spans="1:7" s="2" customFormat="1" ht="12" hidden="1" x14ac:dyDescent="0.2">
      <c r="A101" s="24"/>
      <c r="B101" s="49">
        <v>0</v>
      </c>
      <c r="C101" s="47"/>
      <c r="D101" s="50">
        <v>0</v>
      </c>
      <c r="E101" s="51">
        <v>0</v>
      </c>
      <c r="F101" s="52"/>
      <c r="G101" s="53">
        <f t="shared" si="2"/>
        <v>0</v>
      </c>
    </row>
    <row r="102" spans="1:7" s="2" customFormat="1" ht="12" hidden="1" x14ac:dyDescent="0.2">
      <c r="A102" s="24"/>
      <c r="B102" s="49">
        <v>0</v>
      </c>
      <c r="C102" s="47"/>
      <c r="D102" s="50">
        <v>0</v>
      </c>
      <c r="E102" s="51">
        <v>0</v>
      </c>
      <c r="F102" s="52"/>
      <c r="G102" s="53">
        <f t="shared" si="2"/>
        <v>0</v>
      </c>
    </row>
    <row r="103" spans="1:7" s="2" customFormat="1" ht="12" hidden="1" x14ac:dyDescent="0.2">
      <c r="A103" s="24"/>
      <c r="B103" s="49" t="s">
        <v>100</v>
      </c>
      <c r="C103" s="47"/>
      <c r="D103" s="50">
        <v>0</v>
      </c>
      <c r="E103" s="51" t="s">
        <v>62</v>
      </c>
      <c r="F103" s="52"/>
      <c r="G103" s="53">
        <f t="shared" si="2"/>
        <v>0</v>
      </c>
    </row>
    <row r="104" spans="1:7" s="2" customFormat="1" ht="12" hidden="1" customHeight="1" x14ac:dyDescent="0.2">
      <c r="A104" s="24"/>
      <c r="B104" s="49" t="s">
        <v>101</v>
      </c>
      <c r="C104" s="47"/>
      <c r="D104" s="50">
        <v>0</v>
      </c>
      <c r="E104" s="51" t="s">
        <v>62</v>
      </c>
      <c r="F104" s="52"/>
      <c r="G104" s="53">
        <f t="shared" si="2"/>
        <v>0</v>
      </c>
    </row>
    <row r="105" spans="1:7" s="2" customFormat="1" ht="12" hidden="1" x14ac:dyDescent="0.2">
      <c r="A105" s="24"/>
      <c r="B105" s="49">
        <v>0</v>
      </c>
      <c r="C105" s="47"/>
      <c r="D105" s="50">
        <v>0</v>
      </c>
      <c r="E105" s="51">
        <v>0</v>
      </c>
      <c r="F105" s="52"/>
      <c r="G105" s="53">
        <f t="shared" si="2"/>
        <v>0</v>
      </c>
    </row>
    <row r="106" spans="1:7" s="2" customFormat="1" ht="12" hidden="1" x14ac:dyDescent="0.2">
      <c r="A106" s="24"/>
      <c r="B106" s="49">
        <v>0</v>
      </c>
      <c r="C106" s="47"/>
      <c r="D106" s="50">
        <v>0</v>
      </c>
      <c r="E106" s="51">
        <v>0</v>
      </c>
      <c r="F106" s="52"/>
      <c r="G106" s="53">
        <f t="shared" si="2"/>
        <v>0</v>
      </c>
    </row>
    <row r="107" spans="1:7" s="2" customFormat="1" ht="12" hidden="1" x14ac:dyDescent="0.2">
      <c r="A107" s="24"/>
      <c r="B107" s="49">
        <v>0</v>
      </c>
      <c r="C107" s="47"/>
      <c r="D107" s="50">
        <v>0</v>
      </c>
      <c r="E107" s="51">
        <v>0</v>
      </c>
      <c r="F107" s="52"/>
      <c r="G107" s="53">
        <f t="shared" si="2"/>
        <v>0</v>
      </c>
    </row>
    <row r="108" spans="1:7" s="2" customFormat="1" ht="12" hidden="1" x14ac:dyDescent="0.2">
      <c r="A108" s="24"/>
      <c r="B108" s="49">
        <v>0</v>
      </c>
      <c r="C108" s="47"/>
      <c r="D108" s="50">
        <v>0</v>
      </c>
      <c r="E108" s="51">
        <v>0</v>
      </c>
      <c r="F108" s="52">
        <v>0</v>
      </c>
      <c r="G108" s="53">
        <f t="shared" si="2"/>
        <v>0</v>
      </c>
    </row>
    <row r="109" spans="1:7" s="2" customFormat="1" ht="12" hidden="1" x14ac:dyDescent="0.2">
      <c r="A109" s="24"/>
      <c r="B109" s="49">
        <v>0</v>
      </c>
      <c r="C109" s="47"/>
      <c r="D109" s="50">
        <v>0</v>
      </c>
      <c r="E109" s="51">
        <v>0</v>
      </c>
      <c r="F109" s="52"/>
      <c r="G109" s="53">
        <f t="shared" si="2"/>
        <v>0</v>
      </c>
    </row>
    <row r="110" spans="1:7" s="2" customFormat="1" ht="12" hidden="1" x14ac:dyDescent="0.2">
      <c r="A110" s="24"/>
      <c r="B110" s="49">
        <v>0</v>
      </c>
      <c r="C110" s="47"/>
      <c r="D110" s="50">
        <v>0</v>
      </c>
      <c r="E110" s="51">
        <v>0</v>
      </c>
      <c r="F110" s="52"/>
      <c r="G110" s="53">
        <f t="shared" si="2"/>
        <v>0</v>
      </c>
    </row>
    <row r="111" spans="1:7" s="2" customFormat="1" ht="12" hidden="1" x14ac:dyDescent="0.2">
      <c r="A111" s="24"/>
      <c r="B111" s="49">
        <v>0</v>
      </c>
      <c r="C111" s="47"/>
      <c r="D111" s="50">
        <v>0</v>
      </c>
      <c r="E111" s="51" t="s">
        <v>29</v>
      </c>
      <c r="F111" s="52">
        <v>0</v>
      </c>
      <c r="G111" s="53">
        <f t="shared" si="2"/>
        <v>0</v>
      </c>
    </row>
    <row r="112" spans="1:7" s="2" customFormat="1" ht="12" hidden="1" x14ac:dyDescent="0.2">
      <c r="A112" s="24"/>
      <c r="B112" s="49" t="s">
        <v>102</v>
      </c>
      <c r="C112" s="47">
        <v>2</v>
      </c>
      <c r="D112" s="50">
        <v>0</v>
      </c>
      <c r="E112" s="51" t="s">
        <v>86</v>
      </c>
      <c r="F112" s="52">
        <v>0</v>
      </c>
      <c r="G112" s="53">
        <f t="shared" si="2"/>
        <v>0</v>
      </c>
    </row>
    <row r="113" spans="1:7" s="2" customFormat="1" ht="12" hidden="1" x14ac:dyDescent="0.2">
      <c r="A113" s="24"/>
      <c r="B113" s="49">
        <v>0</v>
      </c>
      <c r="C113" s="47"/>
      <c r="D113" s="50">
        <v>0</v>
      </c>
      <c r="E113" s="51">
        <v>0</v>
      </c>
      <c r="F113" s="52">
        <v>0</v>
      </c>
      <c r="G113" s="53">
        <f t="shared" si="2"/>
        <v>0</v>
      </c>
    </row>
    <row r="114" spans="1:7" s="2" customFormat="1" ht="12" hidden="1" x14ac:dyDescent="0.2">
      <c r="A114" s="24"/>
      <c r="B114" s="49">
        <v>0</v>
      </c>
      <c r="C114" s="47"/>
      <c r="D114" s="50">
        <v>0</v>
      </c>
      <c r="E114" s="51">
        <v>0</v>
      </c>
      <c r="F114" s="52"/>
      <c r="G114" s="53">
        <f t="shared" si="2"/>
        <v>0</v>
      </c>
    </row>
    <row r="115" spans="1:7" s="2" customFormat="1" ht="12" hidden="1" x14ac:dyDescent="0.2">
      <c r="A115" s="24"/>
      <c r="B115" s="49">
        <v>0</v>
      </c>
      <c r="C115" s="47"/>
      <c r="D115" s="50">
        <v>0</v>
      </c>
      <c r="E115" s="51">
        <v>0</v>
      </c>
      <c r="F115" s="52"/>
      <c r="G115" s="53">
        <f t="shared" si="2"/>
        <v>0</v>
      </c>
    </row>
    <row r="116" spans="1:7" s="2" customFormat="1" ht="12" hidden="1" x14ac:dyDescent="0.2">
      <c r="A116" s="24"/>
      <c r="B116" s="49">
        <v>0</v>
      </c>
      <c r="C116" s="47"/>
      <c r="D116" s="50">
        <v>0</v>
      </c>
      <c r="E116" s="51" t="s">
        <v>29</v>
      </c>
      <c r="F116" s="52">
        <v>0</v>
      </c>
      <c r="G116" s="53">
        <f t="shared" si="2"/>
        <v>0</v>
      </c>
    </row>
    <row r="117" spans="1:7" s="2" customFormat="1" ht="23.25" customHeight="1" x14ac:dyDescent="0.2">
      <c r="A117" s="24"/>
      <c r="B117" s="49" t="s">
        <v>103</v>
      </c>
      <c r="C117" s="47">
        <v>2</v>
      </c>
      <c r="D117" s="50">
        <v>0.39300000000000002</v>
      </c>
      <c r="E117" s="51" t="s">
        <v>104</v>
      </c>
      <c r="F117" s="52">
        <v>6869.78</v>
      </c>
      <c r="G117" s="53">
        <f t="shared" si="2"/>
        <v>5399.65</v>
      </c>
    </row>
    <row r="118" spans="1:7" s="2" customFormat="1" ht="12" hidden="1" x14ac:dyDescent="0.2">
      <c r="A118" s="24"/>
      <c r="B118" s="49"/>
      <c r="C118" s="47"/>
      <c r="D118" s="50"/>
      <c r="E118" s="51"/>
      <c r="F118" s="52"/>
      <c r="G118" s="53"/>
    </row>
    <row r="119" spans="1:7" s="2" customFormat="1" ht="12" hidden="1" x14ac:dyDescent="0.2">
      <c r="A119" s="24"/>
      <c r="B119" s="49"/>
      <c r="C119" s="47"/>
      <c r="D119" s="50"/>
      <c r="E119" s="51"/>
      <c r="F119" s="52"/>
      <c r="G119" s="53"/>
    </row>
    <row r="120" spans="1:7" s="2" customFormat="1" ht="12" hidden="1" x14ac:dyDescent="0.2">
      <c r="A120" s="24"/>
      <c r="B120" s="49"/>
      <c r="C120" s="47"/>
      <c r="D120" s="50"/>
      <c r="E120" s="51"/>
      <c r="F120" s="52"/>
      <c r="G120" s="53"/>
    </row>
    <row r="121" spans="1:7" s="2" customFormat="1" ht="12" hidden="1" x14ac:dyDescent="0.2">
      <c r="A121" s="24"/>
      <c r="B121" s="49"/>
      <c r="C121" s="47"/>
      <c r="D121" s="50"/>
      <c r="E121" s="51"/>
      <c r="F121" s="52"/>
      <c r="G121" s="53"/>
    </row>
    <row r="122" spans="1:7" s="2" customFormat="1" ht="12" hidden="1" x14ac:dyDescent="0.2">
      <c r="A122" s="24"/>
      <c r="B122" s="49"/>
      <c r="C122" s="47"/>
      <c r="D122" s="50"/>
      <c r="E122" s="51"/>
      <c r="F122" s="52"/>
      <c r="G122" s="53"/>
    </row>
    <row r="123" spans="1:7" s="2" customFormat="1" ht="12" hidden="1" x14ac:dyDescent="0.2">
      <c r="A123" s="24"/>
      <c r="B123" s="49"/>
      <c r="C123" s="47"/>
      <c r="D123" s="50"/>
      <c r="E123" s="51"/>
      <c r="F123" s="52"/>
      <c r="G123" s="53"/>
    </row>
    <row r="124" spans="1:7" s="2" customFormat="1" ht="12" hidden="1" x14ac:dyDescent="0.2">
      <c r="A124" s="24"/>
      <c r="B124" s="49"/>
      <c r="C124" s="47"/>
      <c r="D124" s="50"/>
      <c r="E124" s="51"/>
      <c r="F124" s="52"/>
      <c r="G124" s="53"/>
    </row>
    <row r="125" spans="1:7" s="2" customFormat="1" ht="12" hidden="1" x14ac:dyDescent="0.2">
      <c r="A125" s="24"/>
      <c r="B125" s="49"/>
      <c r="C125" s="47"/>
      <c r="D125" s="50"/>
      <c r="E125" s="51"/>
      <c r="F125" s="52"/>
      <c r="G125" s="53"/>
    </row>
    <row r="126" spans="1:7" s="2" customFormat="1" ht="12" hidden="1" x14ac:dyDescent="0.2">
      <c r="A126" s="24"/>
      <c r="B126" s="49"/>
      <c r="C126" s="47"/>
      <c r="D126" s="50"/>
      <c r="E126" s="51"/>
      <c r="F126" s="52"/>
      <c r="G126" s="53"/>
    </row>
    <row r="127" spans="1:7" s="2" customFormat="1" ht="12" hidden="1" x14ac:dyDescent="0.2">
      <c r="A127" s="24"/>
      <c r="B127" s="49"/>
      <c r="C127" s="47"/>
      <c r="D127" s="50"/>
      <c r="E127" s="51"/>
      <c r="F127" s="52"/>
      <c r="G127" s="53"/>
    </row>
    <row r="128" spans="1:7" s="2" customFormat="1" ht="12" hidden="1" x14ac:dyDescent="0.2">
      <c r="A128" s="24"/>
      <c r="B128" s="49"/>
      <c r="C128" s="47"/>
      <c r="D128" s="50"/>
      <c r="E128" s="51"/>
      <c r="F128" s="52"/>
      <c r="G128" s="53"/>
    </row>
    <row r="129" spans="1:7" s="2" customFormat="1" ht="12" hidden="1" x14ac:dyDescent="0.2">
      <c r="A129" s="24"/>
      <c r="B129" s="49"/>
      <c r="C129" s="47"/>
      <c r="D129" s="50"/>
      <c r="E129" s="51"/>
      <c r="F129" s="52"/>
      <c r="G129" s="53"/>
    </row>
    <row r="130" spans="1:7" s="2" customFormat="1" ht="12" hidden="1" x14ac:dyDescent="0.2">
      <c r="A130" s="24"/>
      <c r="B130" s="56" t="s">
        <v>105</v>
      </c>
      <c r="C130" s="47"/>
      <c r="D130" s="50"/>
      <c r="E130" s="51"/>
      <c r="F130" s="52"/>
      <c r="G130" s="53"/>
    </row>
    <row r="131" spans="1:7" s="2" customFormat="1" ht="12" hidden="1" x14ac:dyDescent="0.2">
      <c r="A131" s="24"/>
      <c r="B131" s="49" t="s">
        <v>106</v>
      </c>
      <c r="C131" s="47">
        <v>1</v>
      </c>
      <c r="D131" s="50">
        <v>0</v>
      </c>
      <c r="E131" s="51" t="s">
        <v>107</v>
      </c>
      <c r="F131" s="52">
        <v>106.81</v>
      </c>
      <c r="G131" s="53">
        <f t="shared" ref="G131" si="3">ROUND(C131*D131*F131,2)</f>
        <v>0</v>
      </c>
    </row>
    <row r="132" spans="1:7" s="2" customFormat="1" ht="12" x14ac:dyDescent="0.2">
      <c r="A132" s="24"/>
      <c r="B132" s="56" t="s">
        <v>108</v>
      </c>
      <c r="C132" s="47"/>
      <c r="D132" s="50"/>
      <c r="E132" s="51"/>
      <c r="F132" s="52"/>
      <c r="G132" s="53"/>
    </row>
    <row r="133" spans="1:7" s="2" customFormat="1" ht="24" hidden="1" x14ac:dyDescent="0.2">
      <c r="A133" s="24"/>
      <c r="B133" s="56" t="s">
        <v>109</v>
      </c>
      <c r="C133" s="47"/>
      <c r="D133" s="50"/>
      <c r="E133" s="51"/>
      <c r="F133" s="52"/>
      <c r="G133" s="53"/>
    </row>
    <row r="134" spans="1:7" s="2" customFormat="1" ht="37.5" hidden="1" customHeight="1" x14ac:dyDescent="0.2">
      <c r="A134" s="24">
        <v>1</v>
      </c>
      <c r="B134" s="49" t="s">
        <v>110</v>
      </c>
      <c r="C134" s="47">
        <v>1</v>
      </c>
      <c r="D134" s="50">
        <v>0</v>
      </c>
      <c r="E134" s="51" t="s">
        <v>27</v>
      </c>
      <c r="F134" s="52">
        <v>0</v>
      </c>
      <c r="G134" s="53">
        <f t="shared" ref="G134" si="4">ROUND(C134*D134*F134,2)</f>
        <v>0</v>
      </c>
    </row>
    <row r="135" spans="1:7" s="2" customFormat="1" ht="12" x14ac:dyDescent="0.2">
      <c r="A135" s="24"/>
      <c r="B135" s="56" t="s">
        <v>111</v>
      </c>
      <c r="C135" s="47"/>
      <c r="D135" s="50"/>
      <c r="E135" s="51"/>
      <c r="F135" s="52"/>
      <c r="G135" s="53"/>
    </row>
    <row r="136" spans="1:7" s="2" customFormat="1" ht="12" hidden="1" x14ac:dyDescent="0.2">
      <c r="A136" s="24"/>
      <c r="B136" s="56">
        <v>0</v>
      </c>
      <c r="C136" s="47"/>
      <c r="D136" s="50"/>
      <c r="E136" s="51"/>
      <c r="F136" s="52"/>
      <c r="G136" s="53"/>
    </row>
    <row r="137" spans="1:7" s="2" customFormat="1" ht="36" x14ac:dyDescent="0.2">
      <c r="A137" s="24"/>
      <c r="B137" s="49" t="s">
        <v>112</v>
      </c>
      <c r="C137" s="47">
        <v>1</v>
      </c>
      <c r="D137" s="54">
        <v>98</v>
      </c>
      <c r="E137" s="51" t="s">
        <v>62</v>
      </c>
      <c r="F137" s="52">
        <v>77</v>
      </c>
      <c r="G137" s="53">
        <f t="shared" ref="G137:G138" si="5">ROUND(C137*D137*F137,2)</f>
        <v>7546</v>
      </c>
    </row>
    <row r="138" spans="1:7" s="2" customFormat="1" ht="12" x14ac:dyDescent="0.2">
      <c r="A138" s="24"/>
      <c r="B138" s="49" t="s">
        <v>113</v>
      </c>
      <c r="C138" s="47">
        <v>1</v>
      </c>
      <c r="D138" s="54">
        <v>1</v>
      </c>
      <c r="E138" s="51" t="s">
        <v>62</v>
      </c>
      <c r="F138" s="52">
        <v>207.28</v>
      </c>
      <c r="G138" s="53">
        <f t="shared" si="5"/>
        <v>207.28</v>
      </c>
    </row>
    <row r="139" spans="1:7" s="2" customFormat="1" ht="12" x14ac:dyDescent="0.2">
      <c r="A139" s="24"/>
      <c r="B139" s="56" t="s">
        <v>114</v>
      </c>
      <c r="C139" s="47"/>
      <c r="D139" s="54"/>
      <c r="E139" s="51"/>
      <c r="F139" s="52"/>
      <c r="G139" s="53"/>
    </row>
    <row r="140" spans="1:7" s="2" customFormat="1" ht="12" hidden="1" x14ac:dyDescent="0.2">
      <c r="A140" s="24"/>
      <c r="B140" s="56">
        <v>0</v>
      </c>
      <c r="C140" s="47"/>
      <c r="D140" s="54"/>
      <c r="E140" s="51"/>
      <c r="F140" s="52"/>
      <c r="G140" s="53"/>
    </row>
    <row r="141" spans="1:7" s="2" customFormat="1" ht="36" x14ac:dyDescent="0.2">
      <c r="A141" s="57"/>
      <c r="B141" s="49" t="s">
        <v>115</v>
      </c>
      <c r="C141" s="47">
        <v>1</v>
      </c>
      <c r="D141" s="54">
        <v>120</v>
      </c>
      <c r="E141" s="51" t="s">
        <v>62</v>
      </c>
      <c r="F141" s="52">
        <v>77</v>
      </c>
      <c r="G141" s="53">
        <f t="shared" ref="G141:G143" si="6">ROUND(C141*D141*F141,2)</f>
        <v>9240</v>
      </c>
    </row>
    <row r="142" spans="1:7" s="2" customFormat="1" ht="12" x14ac:dyDescent="0.2">
      <c r="A142" s="57"/>
      <c r="B142" s="56" t="s">
        <v>116</v>
      </c>
      <c r="C142" s="34"/>
      <c r="D142" s="54">
        <v>0</v>
      </c>
      <c r="E142" s="51"/>
      <c r="F142" s="52">
        <v>0</v>
      </c>
      <c r="G142" s="53">
        <f t="shared" si="6"/>
        <v>0</v>
      </c>
    </row>
    <row r="143" spans="1:7" s="2" customFormat="1" ht="24" x14ac:dyDescent="0.2">
      <c r="A143" s="57"/>
      <c r="B143" s="49" t="s">
        <v>117</v>
      </c>
      <c r="C143" s="47">
        <v>1</v>
      </c>
      <c r="D143" s="54">
        <v>50</v>
      </c>
      <c r="E143" s="51" t="s">
        <v>81</v>
      </c>
      <c r="F143" s="52">
        <v>199.04</v>
      </c>
      <c r="G143" s="53">
        <f t="shared" si="6"/>
        <v>9952</v>
      </c>
    </row>
    <row r="144" spans="1:7" s="2" customFormat="1" ht="12" x14ac:dyDescent="0.2">
      <c r="A144" s="58"/>
      <c r="B144" s="56" t="s">
        <v>118</v>
      </c>
      <c r="C144" s="34"/>
      <c r="D144" s="54"/>
      <c r="E144" s="51"/>
      <c r="F144" s="52"/>
      <c r="G144" s="53"/>
    </row>
    <row r="145" spans="1:7" s="2" customFormat="1" ht="24" hidden="1" customHeight="1" x14ac:dyDescent="0.2">
      <c r="A145" s="58"/>
      <c r="B145" s="56">
        <v>0</v>
      </c>
      <c r="C145" s="34"/>
      <c r="D145" s="54"/>
      <c r="E145" s="51"/>
      <c r="F145" s="52"/>
      <c r="G145" s="53"/>
    </row>
    <row r="146" spans="1:7" s="2" customFormat="1" ht="24" x14ac:dyDescent="0.2">
      <c r="A146" s="58"/>
      <c r="B146" s="49" t="s">
        <v>119</v>
      </c>
      <c r="C146" s="47">
        <v>1</v>
      </c>
      <c r="D146" s="54">
        <v>120</v>
      </c>
      <c r="E146" s="51" t="s">
        <v>62</v>
      </c>
      <c r="F146" s="52">
        <v>50.07</v>
      </c>
      <c r="G146" s="53">
        <f t="shared" ref="G146:G151" si="7">ROUND(C146*D146*F146,2)</f>
        <v>6008.4</v>
      </c>
    </row>
    <row r="147" spans="1:7" s="2" customFormat="1" ht="24" x14ac:dyDescent="0.2">
      <c r="A147" s="58"/>
      <c r="B147" s="49" t="s">
        <v>120</v>
      </c>
      <c r="C147" s="47">
        <v>1</v>
      </c>
      <c r="D147" s="50">
        <v>0.47160000000000002</v>
      </c>
      <c r="E147" s="51" t="s">
        <v>121</v>
      </c>
      <c r="F147" s="52">
        <v>6492.1425894058921</v>
      </c>
      <c r="G147" s="53">
        <f t="shared" si="7"/>
        <v>3061.69</v>
      </c>
    </row>
    <row r="148" spans="1:7" s="2" customFormat="1" ht="36" x14ac:dyDescent="0.2">
      <c r="A148" s="58"/>
      <c r="B148" s="49" t="s">
        <v>122</v>
      </c>
      <c r="C148" s="47">
        <v>1</v>
      </c>
      <c r="D148" s="50">
        <v>3.2429999999999999</v>
      </c>
      <c r="E148" s="51" t="s">
        <v>123</v>
      </c>
      <c r="F148" s="52">
        <v>2597.02</v>
      </c>
      <c r="G148" s="53">
        <f t="shared" si="7"/>
        <v>8422.14</v>
      </c>
    </row>
    <row r="149" spans="1:7" s="2" customFormat="1" ht="12" x14ac:dyDescent="0.2">
      <c r="A149" s="58"/>
      <c r="B149" s="49" t="s">
        <v>124</v>
      </c>
      <c r="C149" s="42">
        <v>22</v>
      </c>
      <c r="D149" s="54">
        <v>3</v>
      </c>
      <c r="E149" s="51" t="s">
        <v>62</v>
      </c>
      <c r="F149" s="52">
        <v>389.5</v>
      </c>
      <c r="G149" s="53">
        <f t="shared" si="7"/>
        <v>25707</v>
      </c>
    </row>
    <row r="150" spans="1:7" s="2" customFormat="1" ht="24" x14ac:dyDescent="0.2">
      <c r="A150" s="58"/>
      <c r="B150" s="49" t="s">
        <v>125</v>
      </c>
      <c r="C150" s="47">
        <v>1</v>
      </c>
      <c r="D150" s="54">
        <v>1</v>
      </c>
      <c r="E150" s="51" t="s">
        <v>126</v>
      </c>
      <c r="F150" s="52">
        <v>2175.58</v>
      </c>
      <c r="G150" s="53">
        <f t="shared" si="7"/>
        <v>2175.58</v>
      </c>
    </row>
    <row r="151" spans="1:7" s="2" customFormat="1" ht="24" x14ac:dyDescent="0.2">
      <c r="A151" s="58"/>
      <c r="B151" s="49" t="s">
        <v>127</v>
      </c>
      <c r="C151" s="47">
        <v>1</v>
      </c>
      <c r="D151" s="50">
        <v>16.145</v>
      </c>
      <c r="E151" s="51" t="s">
        <v>128</v>
      </c>
      <c r="F151" s="52">
        <v>1260.72</v>
      </c>
      <c r="G151" s="53">
        <f t="shared" si="7"/>
        <v>20354.32</v>
      </c>
    </row>
    <row r="152" spans="1:7" s="2" customFormat="1" ht="12" hidden="1" x14ac:dyDescent="0.2">
      <c r="A152" s="57"/>
      <c r="B152" s="49"/>
      <c r="C152" s="34"/>
      <c r="D152" s="50"/>
      <c r="E152" s="51"/>
      <c r="F152" s="52"/>
      <c r="G152" s="53"/>
    </row>
    <row r="153" spans="1:7" s="2" customFormat="1" ht="12" x14ac:dyDescent="0.2">
      <c r="A153" s="57"/>
      <c r="B153" s="49" t="s">
        <v>129</v>
      </c>
      <c r="C153" s="47">
        <v>1</v>
      </c>
      <c r="D153" s="54">
        <v>3</v>
      </c>
      <c r="E153" s="51" t="s">
        <v>62</v>
      </c>
      <c r="F153" s="52">
        <v>161.82</v>
      </c>
      <c r="G153" s="53">
        <f t="shared" ref="G153:G157" si="8">ROUND(C153*D153*F153,2)</f>
        <v>485.46</v>
      </c>
    </row>
    <row r="154" spans="1:7" s="2" customFormat="1" ht="12" x14ac:dyDescent="0.2">
      <c r="A154" s="57"/>
      <c r="B154" s="49" t="s">
        <v>130</v>
      </c>
      <c r="C154" s="47">
        <v>1</v>
      </c>
      <c r="D154" s="50">
        <v>25.5</v>
      </c>
      <c r="E154" s="51" t="s">
        <v>131</v>
      </c>
      <c r="F154" s="52">
        <v>912.13</v>
      </c>
      <c r="G154" s="53">
        <f t="shared" si="8"/>
        <v>23259.32</v>
      </c>
    </row>
    <row r="155" spans="1:7" s="2" customFormat="1" ht="24" x14ac:dyDescent="0.2">
      <c r="A155" s="57"/>
      <c r="B155" s="49" t="s">
        <v>132</v>
      </c>
      <c r="C155" s="47">
        <v>1</v>
      </c>
      <c r="D155" s="54">
        <v>20</v>
      </c>
      <c r="E155" s="51" t="s">
        <v>133</v>
      </c>
      <c r="F155" s="52">
        <v>337.76</v>
      </c>
      <c r="G155" s="53">
        <f t="shared" si="8"/>
        <v>6755.2</v>
      </c>
    </row>
    <row r="156" spans="1:7" s="2" customFormat="1" ht="12" x14ac:dyDescent="0.2">
      <c r="A156" s="57"/>
      <c r="B156" s="49" t="s">
        <v>134</v>
      </c>
      <c r="C156" s="47">
        <v>1</v>
      </c>
      <c r="D156" s="50">
        <v>6</v>
      </c>
      <c r="E156" s="51" t="s">
        <v>62</v>
      </c>
      <c r="F156" s="52">
        <v>649.21</v>
      </c>
      <c r="G156" s="53">
        <f t="shared" si="8"/>
        <v>3895.26</v>
      </c>
    </row>
    <row r="157" spans="1:7" s="2" customFormat="1" ht="12" x14ac:dyDescent="0.2">
      <c r="A157" s="57"/>
      <c r="B157" s="49" t="s">
        <v>135</v>
      </c>
      <c r="C157" s="47">
        <v>1</v>
      </c>
      <c r="D157" s="50">
        <v>3</v>
      </c>
      <c r="E157" s="51" t="s">
        <v>62</v>
      </c>
      <c r="F157" s="52">
        <v>258.56</v>
      </c>
      <c r="G157" s="53">
        <f t="shared" si="8"/>
        <v>775.68</v>
      </c>
    </row>
    <row r="158" spans="1:7" s="2" customFormat="1" ht="12" hidden="1" x14ac:dyDescent="0.2">
      <c r="A158" s="57"/>
      <c r="B158" s="49"/>
      <c r="C158" s="34"/>
      <c r="D158" s="50"/>
      <c r="E158" s="51"/>
      <c r="F158" s="52"/>
      <c r="G158" s="53"/>
    </row>
    <row r="159" spans="1:7" s="2" customFormat="1" ht="12" hidden="1" x14ac:dyDescent="0.2">
      <c r="A159" s="57"/>
      <c r="B159" s="49"/>
      <c r="C159" s="34"/>
      <c r="D159" s="50"/>
      <c r="E159" s="51"/>
      <c r="F159" s="52"/>
      <c r="G159" s="53"/>
    </row>
    <row r="160" spans="1:7" s="2" customFormat="1" ht="12" hidden="1" x14ac:dyDescent="0.2">
      <c r="A160" s="57"/>
      <c r="B160" s="49"/>
      <c r="C160" s="34"/>
      <c r="D160" s="50"/>
      <c r="E160" s="51"/>
      <c r="F160" s="52"/>
      <c r="G160" s="53"/>
    </row>
    <row r="161" spans="1:7" s="2" customFormat="1" ht="12" x14ac:dyDescent="0.2">
      <c r="A161" s="57"/>
      <c r="B161" s="56" t="s">
        <v>136</v>
      </c>
      <c r="C161" s="34"/>
      <c r="D161" s="50"/>
      <c r="E161" s="51"/>
      <c r="F161" s="52"/>
      <c r="G161" s="53"/>
    </row>
    <row r="162" spans="1:7" s="2" customFormat="1" ht="12" customHeight="1" x14ac:dyDescent="0.2">
      <c r="A162" s="57"/>
      <c r="B162" s="49" t="s">
        <v>137</v>
      </c>
      <c r="C162" s="54">
        <v>9</v>
      </c>
      <c r="D162" s="54">
        <v>3</v>
      </c>
      <c r="E162" s="51" t="s">
        <v>62</v>
      </c>
      <c r="F162" s="52">
        <v>976.74</v>
      </c>
      <c r="G162" s="53">
        <f>ROUND(C162*D162*F162,2)</f>
        <v>26371.98</v>
      </c>
    </row>
    <row r="163" spans="1:7" s="2" customFormat="1" ht="15" hidden="1" customHeight="1" x14ac:dyDescent="0.2">
      <c r="A163" s="57"/>
      <c r="B163" s="49" t="s">
        <v>138</v>
      </c>
      <c r="C163" s="47">
        <v>1</v>
      </c>
      <c r="D163" s="50">
        <v>0</v>
      </c>
      <c r="E163" s="51" t="s">
        <v>62</v>
      </c>
      <c r="F163" s="52">
        <v>614.95000000000005</v>
      </c>
      <c r="G163" s="53">
        <f t="shared" ref="G163:G167" si="9">ROUND(C163*D163*F163,2)</f>
        <v>0</v>
      </c>
    </row>
    <row r="164" spans="1:7" s="2" customFormat="1" ht="12" x14ac:dyDescent="0.2">
      <c r="A164" s="57"/>
      <c r="B164" s="49" t="s">
        <v>139</v>
      </c>
      <c r="C164" s="47">
        <v>1</v>
      </c>
      <c r="D164" s="50">
        <v>3</v>
      </c>
      <c r="E164" s="51" t="s">
        <v>62</v>
      </c>
      <c r="F164" s="52">
        <v>14639.963333333333</v>
      </c>
      <c r="G164" s="53">
        <f t="shared" si="9"/>
        <v>43919.89</v>
      </c>
    </row>
    <row r="165" spans="1:7" s="2" customFormat="1" ht="12" hidden="1" x14ac:dyDescent="0.2">
      <c r="A165" s="57"/>
      <c r="B165" s="49" t="s">
        <v>140</v>
      </c>
      <c r="C165" s="47">
        <v>1</v>
      </c>
      <c r="D165" s="50">
        <v>0</v>
      </c>
      <c r="E165" s="51" t="s">
        <v>62</v>
      </c>
      <c r="F165" s="52">
        <v>8478.2000000000007</v>
      </c>
      <c r="G165" s="53">
        <f t="shared" si="9"/>
        <v>0</v>
      </c>
    </row>
    <row r="166" spans="1:7" s="2" customFormat="1" ht="12" hidden="1" x14ac:dyDescent="0.2">
      <c r="A166" s="57"/>
      <c r="B166" s="49" t="s">
        <v>141</v>
      </c>
      <c r="C166" s="47">
        <v>1</v>
      </c>
      <c r="D166" s="50">
        <v>0</v>
      </c>
      <c r="E166" s="51" t="s">
        <v>62</v>
      </c>
      <c r="F166" s="52">
        <v>0</v>
      </c>
      <c r="G166" s="53">
        <f t="shared" si="9"/>
        <v>0</v>
      </c>
    </row>
    <row r="167" spans="1:7" s="2" customFormat="1" ht="12" hidden="1" x14ac:dyDescent="0.2">
      <c r="A167" s="57"/>
      <c r="B167" s="49">
        <v>0</v>
      </c>
      <c r="C167" s="47">
        <v>1</v>
      </c>
      <c r="D167" s="50">
        <v>0</v>
      </c>
      <c r="E167" s="51">
        <v>0</v>
      </c>
      <c r="F167" s="52">
        <v>0</v>
      </c>
      <c r="G167" s="53">
        <f t="shared" si="9"/>
        <v>0</v>
      </c>
    </row>
    <row r="168" spans="1:7" s="2" customFormat="1" ht="12" x14ac:dyDescent="0.2">
      <c r="A168" s="57"/>
      <c r="B168" s="56" t="s">
        <v>142</v>
      </c>
      <c r="C168" s="34"/>
      <c r="D168" s="50"/>
      <c r="E168" s="51"/>
      <c r="F168" s="52"/>
      <c r="G168" s="53"/>
    </row>
    <row r="169" spans="1:7" s="2" customFormat="1" ht="12" hidden="1" x14ac:dyDescent="0.2">
      <c r="A169" s="57"/>
      <c r="B169" s="56">
        <v>0</v>
      </c>
      <c r="C169" s="34"/>
      <c r="D169" s="50"/>
      <c r="E169" s="51"/>
      <c r="F169" s="52"/>
      <c r="G169" s="53"/>
    </row>
    <row r="170" spans="1:7" s="2" customFormat="1" ht="24" x14ac:dyDescent="0.2">
      <c r="A170" s="57"/>
      <c r="B170" s="49" t="s">
        <v>143</v>
      </c>
      <c r="C170" s="47">
        <v>2</v>
      </c>
      <c r="D170" s="50">
        <v>1.081</v>
      </c>
      <c r="E170" s="51" t="s">
        <v>144</v>
      </c>
      <c r="F170" s="52">
        <v>5280.75</v>
      </c>
      <c r="G170" s="53">
        <f t="shared" ref="G170:G188" si="10">ROUND(C170*D170*F170,2)</f>
        <v>11416.98</v>
      </c>
    </row>
    <row r="171" spans="1:7" s="2" customFormat="1" ht="24" x14ac:dyDescent="0.2">
      <c r="A171" s="57"/>
      <c r="B171" s="49" t="s">
        <v>145</v>
      </c>
      <c r="C171" s="47">
        <v>2</v>
      </c>
      <c r="D171" s="50">
        <v>0.3</v>
      </c>
      <c r="E171" s="51" t="s">
        <v>146</v>
      </c>
      <c r="F171" s="52">
        <v>5939.05</v>
      </c>
      <c r="G171" s="53">
        <f t="shared" si="10"/>
        <v>3563.43</v>
      </c>
    </row>
    <row r="172" spans="1:7" s="2" customFormat="1" ht="12" x14ac:dyDescent="0.2">
      <c r="A172" s="57"/>
      <c r="B172" s="49" t="s">
        <v>147</v>
      </c>
      <c r="C172" s="47">
        <v>1</v>
      </c>
      <c r="D172" s="54">
        <v>8</v>
      </c>
      <c r="E172" s="51" t="s">
        <v>62</v>
      </c>
      <c r="F172" s="52">
        <v>67.62</v>
      </c>
      <c r="G172" s="53">
        <f t="shared" si="10"/>
        <v>540.96</v>
      </c>
    </row>
    <row r="173" spans="1:7" s="2" customFormat="1" ht="12" hidden="1" x14ac:dyDescent="0.2">
      <c r="A173" s="57"/>
      <c r="B173" s="49" t="s">
        <v>148</v>
      </c>
      <c r="C173" s="47">
        <v>1</v>
      </c>
      <c r="D173" s="54">
        <v>0</v>
      </c>
      <c r="E173" s="51" t="s">
        <v>62</v>
      </c>
      <c r="F173" s="52">
        <v>0</v>
      </c>
      <c r="G173" s="53">
        <f t="shared" si="10"/>
        <v>0</v>
      </c>
    </row>
    <row r="174" spans="1:7" s="2" customFormat="1" ht="12" hidden="1" x14ac:dyDescent="0.2">
      <c r="A174" s="57"/>
      <c r="B174" s="49" t="s">
        <v>149</v>
      </c>
      <c r="C174" s="47">
        <v>1</v>
      </c>
      <c r="D174" s="54">
        <v>0</v>
      </c>
      <c r="E174" s="51" t="s">
        <v>62</v>
      </c>
      <c r="F174" s="52">
        <v>0</v>
      </c>
      <c r="G174" s="53">
        <f t="shared" si="10"/>
        <v>0</v>
      </c>
    </row>
    <row r="175" spans="1:7" s="2" customFormat="1" ht="12" hidden="1" x14ac:dyDescent="0.2">
      <c r="A175" s="57"/>
      <c r="B175" s="49" t="s">
        <v>150</v>
      </c>
      <c r="C175" s="47">
        <v>1</v>
      </c>
      <c r="D175" s="54">
        <v>0</v>
      </c>
      <c r="E175" s="51" t="s">
        <v>62</v>
      </c>
      <c r="F175" s="52">
        <v>0</v>
      </c>
      <c r="G175" s="53">
        <f t="shared" si="10"/>
        <v>0</v>
      </c>
    </row>
    <row r="176" spans="1:7" s="2" customFormat="1" ht="12" hidden="1" x14ac:dyDescent="0.2">
      <c r="A176" s="57"/>
      <c r="B176" s="49" t="s">
        <v>64</v>
      </c>
      <c r="C176" s="47">
        <v>1</v>
      </c>
      <c r="D176" s="54">
        <v>0</v>
      </c>
      <c r="E176" s="51" t="s">
        <v>62</v>
      </c>
      <c r="F176" s="52">
        <v>0</v>
      </c>
      <c r="G176" s="53">
        <f t="shared" si="10"/>
        <v>0</v>
      </c>
    </row>
    <row r="177" spans="1:7" s="2" customFormat="1" ht="12" hidden="1" x14ac:dyDescent="0.2">
      <c r="A177" s="57"/>
      <c r="B177" s="49" t="s">
        <v>151</v>
      </c>
      <c r="C177" s="47">
        <v>1</v>
      </c>
      <c r="D177" s="54">
        <v>0</v>
      </c>
      <c r="E177" s="51" t="s">
        <v>62</v>
      </c>
      <c r="F177" s="52">
        <v>0</v>
      </c>
      <c r="G177" s="53">
        <f t="shared" si="10"/>
        <v>0</v>
      </c>
    </row>
    <row r="178" spans="1:7" s="2" customFormat="1" ht="12" x14ac:dyDescent="0.2">
      <c r="A178" s="57"/>
      <c r="B178" s="49" t="s">
        <v>152</v>
      </c>
      <c r="C178" s="47">
        <v>1</v>
      </c>
      <c r="D178" s="54">
        <v>30</v>
      </c>
      <c r="E178" s="51" t="s">
        <v>62</v>
      </c>
      <c r="F178" s="52">
        <v>230.99</v>
      </c>
      <c r="G178" s="53">
        <f t="shared" si="10"/>
        <v>6929.7</v>
      </c>
    </row>
    <row r="179" spans="1:7" s="2" customFormat="1" ht="12" hidden="1" x14ac:dyDescent="0.2">
      <c r="A179" s="57"/>
      <c r="B179" s="49">
        <v>0</v>
      </c>
      <c r="C179" s="47">
        <v>1</v>
      </c>
      <c r="D179" s="54">
        <v>0</v>
      </c>
      <c r="E179" s="51">
        <v>0</v>
      </c>
      <c r="F179" s="52">
        <v>0</v>
      </c>
      <c r="G179" s="53">
        <f t="shared" si="10"/>
        <v>0</v>
      </c>
    </row>
    <row r="180" spans="1:7" s="2" customFormat="1" ht="12" hidden="1" x14ac:dyDescent="0.2">
      <c r="A180" s="57"/>
      <c r="B180" s="49">
        <v>0</v>
      </c>
      <c r="C180" s="47">
        <v>1</v>
      </c>
      <c r="D180" s="54">
        <v>0</v>
      </c>
      <c r="E180" s="51">
        <v>0</v>
      </c>
      <c r="F180" s="52">
        <v>0</v>
      </c>
      <c r="G180" s="53">
        <f t="shared" si="10"/>
        <v>0</v>
      </c>
    </row>
    <row r="181" spans="1:7" s="2" customFormat="1" ht="12" x14ac:dyDescent="0.2">
      <c r="A181" s="57"/>
      <c r="B181" s="49" t="s">
        <v>153</v>
      </c>
      <c r="C181" s="47">
        <v>1</v>
      </c>
      <c r="D181" s="54">
        <v>2</v>
      </c>
      <c r="E181" s="51" t="s">
        <v>62</v>
      </c>
      <c r="F181" s="52">
        <v>405.64</v>
      </c>
      <c r="G181" s="53">
        <f t="shared" si="10"/>
        <v>811.28</v>
      </c>
    </row>
    <row r="182" spans="1:7" s="2" customFormat="1" ht="12" hidden="1" x14ac:dyDescent="0.2">
      <c r="A182" s="57"/>
      <c r="B182" s="49">
        <v>0</v>
      </c>
      <c r="C182" s="47">
        <v>1</v>
      </c>
      <c r="D182" s="54">
        <v>0</v>
      </c>
      <c r="E182" s="51">
        <v>0</v>
      </c>
      <c r="F182" s="52">
        <v>0</v>
      </c>
      <c r="G182" s="53">
        <f t="shared" si="10"/>
        <v>0</v>
      </c>
    </row>
    <row r="183" spans="1:7" s="2" customFormat="1" ht="12" hidden="1" x14ac:dyDescent="0.2">
      <c r="A183" s="57"/>
      <c r="B183" s="49" t="s">
        <v>154</v>
      </c>
      <c r="C183" s="47">
        <v>1</v>
      </c>
      <c r="D183" s="54">
        <v>0</v>
      </c>
      <c r="E183" s="51" t="s">
        <v>71</v>
      </c>
      <c r="F183" s="52">
        <v>0</v>
      </c>
      <c r="G183" s="53">
        <f t="shared" si="10"/>
        <v>0</v>
      </c>
    </row>
    <row r="184" spans="1:7" s="2" customFormat="1" ht="12" hidden="1" x14ac:dyDescent="0.2">
      <c r="A184" s="57"/>
      <c r="B184" s="49" t="s">
        <v>155</v>
      </c>
      <c r="C184" s="47">
        <v>1</v>
      </c>
      <c r="D184" s="54">
        <v>0</v>
      </c>
      <c r="E184" s="51" t="s">
        <v>62</v>
      </c>
      <c r="F184" s="52">
        <v>0</v>
      </c>
      <c r="G184" s="53">
        <f t="shared" si="10"/>
        <v>0</v>
      </c>
    </row>
    <row r="185" spans="1:7" s="2" customFormat="1" ht="12" x14ac:dyDescent="0.2">
      <c r="A185" s="57"/>
      <c r="B185" s="49" t="s">
        <v>156</v>
      </c>
      <c r="C185" s="47">
        <v>1</v>
      </c>
      <c r="D185" s="54">
        <v>3</v>
      </c>
      <c r="E185" s="51" t="s">
        <v>62</v>
      </c>
      <c r="F185" s="52">
        <v>489.13</v>
      </c>
      <c r="G185" s="53">
        <f t="shared" si="10"/>
        <v>1467.39</v>
      </c>
    </row>
    <row r="186" spans="1:7" s="2" customFormat="1" ht="12" x14ac:dyDescent="0.2">
      <c r="A186" s="57"/>
      <c r="B186" s="49" t="s">
        <v>157</v>
      </c>
      <c r="C186" s="47">
        <v>1</v>
      </c>
      <c r="D186" s="54">
        <v>19</v>
      </c>
      <c r="E186" s="51" t="s">
        <v>62</v>
      </c>
      <c r="F186" s="52">
        <v>107.99</v>
      </c>
      <c r="G186" s="53">
        <f t="shared" si="10"/>
        <v>2051.81</v>
      </c>
    </row>
    <row r="187" spans="1:7" s="2" customFormat="1" ht="12" x14ac:dyDescent="0.2">
      <c r="A187" s="57"/>
      <c r="B187" s="49" t="s">
        <v>158</v>
      </c>
      <c r="C187" s="47">
        <v>1</v>
      </c>
      <c r="D187" s="54">
        <v>43</v>
      </c>
      <c r="E187" s="51" t="s">
        <v>62</v>
      </c>
      <c r="F187" s="52">
        <v>49.57</v>
      </c>
      <c r="G187" s="53">
        <f t="shared" si="10"/>
        <v>2131.5100000000002</v>
      </c>
    </row>
    <row r="188" spans="1:7" s="2" customFormat="1" ht="12" hidden="1" x14ac:dyDescent="0.2">
      <c r="A188" s="57"/>
      <c r="B188" s="49"/>
      <c r="C188" s="47">
        <v>1</v>
      </c>
      <c r="D188" s="50">
        <v>0</v>
      </c>
      <c r="E188" s="51">
        <v>0</v>
      </c>
      <c r="F188" s="52">
        <v>0</v>
      </c>
      <c r="G188" s="53">
        <f t="shared" si="10"/>
        <v>0</v>
      </c>
    </row>
    <row r="189" spans="1:7" s="2" customFormat="1" ht="12" customHeight="1" x14ac:dyDescent="0.2">
      <c r="A189" s="57"/>
      <c r="B189" s="56" t="s">
        <v>159</v>
      </c>
      <c r="C189" s="34"/>
      <c r="D189" s="50"/>
      <c r="E189" s="51"/>
      <c r="F189" s="52"/>
      <c r="G189" s="53"/>
    </row>
    <row r="190" spans="1:7" s="2" customFormat="1" ht="12" hidden="1" x14ac:dyDescent="0.2">
      <c r="A190" s="57"/>
      <c r="B190" s="56">
        <v>0</v>
      </c>
      <c r="C190" s="34"/>
      <c r="D190" s="50"/>
      <c r="E190" s="51"/>
      <c r="F190" s="52"/>
      <c r="G190" s="53"/>
    </row>
    <row r="191" spans="1:7" s="2" customFormat="1" ht="24" customHeight="1" x14ac:dyDescent="0.2">
      <c r="A191" s="57"/>
      <c r="B191" s="49" t="s">
        <v>160</v>
      </c>
      <c r="C191" s="47">
        <v>186</v>
      </c>
      <c r="D191" s="50">
        <v>259.38</v>
      </c>
      <c r="E191" s="59" t="s">
        <v>29</v>
      </c>
      <c r="F191" s="52">
        <v>0</v>
      </c>
      <c r="G191" s="108">
        <v>127167.4245077644</v>
      </c>
    </row>
    <row r="192" spans="1:7" s="2" customFormat="1" ht="24" x14ac:dyDescent="0.2">
      <c r="A192" s="57"/>
      <c r="B192" s="49" t="s">
        <v>161</v>
      </c>
      <c r="C192" s="47">
        <v>109</v>
      </c>
      <c r="D192" s="50">
        <v>172.92</v>
      </c>
      <c r="E192" s="59" t="s">
        <v>29</v>
      </c>
      <c r="F192" s="52">
        <v>0</v>
      </c>
      <c r="G192" s="109"/>
    </row>
    <row r="193" spans="1:7" s="2" customFormat="1" ht="24" x14ac:dyDescent="0.2">
      <c r="A193" s="57"/>
      <c r="B193" s="49" t="s">
        <v>162</v>
      </c>
      <c r="C193" s="47">
        <v>18</v>
      </c>
      <c r="D193" s="50">
        <v>259.38</v>
      </c>
      <c r="E193" s="59" t="s">
        <v>29</v>
      </c>
      <c r="F193" s="52">
        <v>0</v>
      </c>
      <c r="G193" s="109"/>
    </row>
    <row r="194" spans="1:7" s="2" customFormat="1" ht="24" x14ac:dyDescent="0.2">
      <c r="A194" s="57"/>
      <c r="B194" s="49" t="s">
        <v>163</v>
      </c>
      <c r="C194" s="47">
        <v>18</v>
      </c>
      <c r="D194" s="50">
        <v>172.92</v>
      </c>
      <c r="E194" s="59" t="s">
        <v>29</v>
      </c>
      <c r="F194" s="52">
        <v>0</v>
      </c>
      <c r="G194" s="109"/>
    </row>
    <row r="195" spans="1:7" s="2" customFormat="1" ht="36" customHeight="1" x14ac:dyDescent="0.2">
      <c r="A195" s="57"/>
      <c r="B195" s="49" t="s">
        <v>164</v>
      </c>
      <c r="C195" s="47">
        <v>1</v>
      </c>
      <c r="D195" s="50">
        <v>465</v>
      </c>
      <c r="E195" s="59" t="s">
        <v>29</v>
      </c>
      <c r="F195" s="52">
        <v>0</v>
      </c>
      <c r="G195" s="109"/>
    </row>
    <row r="196" spans="1:7" s="2" customFormat="1" ht="24" hidden="1" x14ac:dyDescent="0.2">
      <c r="A196" s="57"/>
      <c r="B196" s="49" t="s">
        <v>165</v>
      </c>
      <c r="C196" s="47">
        <v>2</v>
      </c>
      <c r="D196" s="50">
        <v>0</v>
      </c>
      <c r="E196" s="59" t="s">
        <v>29</v>
      </c>
      <c r="F196" s="52">
        <v>0</v>
      </c>
      <c r="G196" s="109"/>
    </row>
    <row r="197" spans="1:7" s="2" customFormat="1" ht="12" x14ac:dyDescent="0.2">
      <c r="A197" s="57"/>
      <c r="B197" s="49" t="s">
        <v>26</v>
      </c>
      <c r="C197" s="47">
        <v>18</v>
      </c>
      <c r="D197" s="50">
        <v>28.8</v>
      </c>
      <c r="E197" s="59" t="s">
        <v>29</v>
      </c>
      <c r="F197" s="52">
        <v>0</v>
      </c>
      <c r="G197" s="109"/>
    </row>
    <row r="198" spans="1:7" s="2" customFormat="1" ht="12" x14ac:dyDescent="0.2">
      <c r="A198" s="57"/>
      <c r="B198" s="49" t="s">
        <v>166</v>
      </c>
      <c r="C198" s="47">
        <v>1</v>
      </c>
      <c r="D198" s="50">
        <v>175.50000000000003</v>
      </c>
      <c r="E198" s="59" t="s">
        <v>29</v>
      </c>
      <c r="F198" s="52">
        <v>0</v>
      </c>
      <c r="G198" s="110"/>
    </row>
    <row r="199" spans="1:7" s="2" customFormat="1" ht="12" hidden="1" customHeight="1" x14ac:dyDescent="0.2">
      <c r="A199" s="57"/>
      <c r="B199" s="49">
        <v>0</v>
      </c>
      <c r="C199" s="47">
        <v>0</v>
      </c>
      <c r="D199" s="50">
        <v>0</v>
      </c>
      <c r="E199" s="51"/>
      <c r="F199" s="52">
        <v>0</v>
      </c>
      <c r="G199" s="53">
        <f t="shared" ref="G199" si="11">ROUND(C199*D199*F199,2)</f>
        <v>0</v>
      </c>
    </row>
    <row r="200" spans="1:7" s="2" customFormat="1" ht="12" x14ac:dyDescent="0.2">
      <c r="A200" s="57"/>
      <c r="B200" s="56" t="s">
        <v>167</v>
      </c>
      <c r="C200" s="47">
        <v>0</v>
      </c>
      <c r="D200" s="50"/>
      <c r="E200" s="51"/>
      <c r="F200" s="52"/>
      <c r="G200" s="53"/>
    </row>
    <row r="201" spans="1:7" s="2" customFormat="1" ht="12" hidden="1" x14ac:dyDescent="0.2">
      <c r="A201" s="57"/>
      <c r="B201" s="56">
        <v>0</v>
      </c>
      <c r="C201" s="47">
        <v>0</v>
      </c>
      <c r="D201" s="50"/>
      <c r="E201" s="51"/>
      <c r="F201" s="52"/>
      <c r="G201" s="53"/>
    </row>
    <row r="202" spans="1:7" s="2" customFormat="1" ht="13.5" customHeight="1" x14ac:dyDescent="0.2">
      <c r="A202" s="57"/>
      <c r="B202" s="49" t="s">
        <v>168</v>
      </c>
      <c r="C202" s="47">
        <v>22</v>
      </c>
      <c r="D202" s="50">
        <v>697</v>
      </c>
      <c r="E202" s="51" t="s">
        <v>29</v>
      </c>
      <c r="F202" s="52">
        <v>5.38</v>
      </c>
      <c r="G202" s="53">
        <f t="shared" ref="G202:G224" si="12">ROUND(C202*D202*F202,2)</f>
        <v>82496.92</v>
      </c>
    </row>
    <row r="203" spans="1:7" s="2" customFormat="1" ht="12" hidden="1" x14ac:dyDescent="0.2">
      <c r="A203" s="57"/>
      <c r="B203" s="49" t="s">
        <v>169</v>
      </c>
      <c r="C203" s="47">
        <v>0</v>
      </c>
      <c r="D203" s="50">
        <v>0</v>
      </c>
      <c r="E203" s="51" t="s">
        <v>29</v>
      </c>
      <c r="F203" s="52">
        <v>21.5</v>
      </c>
      <c r="G203" s="53">
        <f t="shared" si="12"/>
        <v>0</v>
      </c>
    </row>
    <row r="204" spans="1:7" s="2" customFormat="1" ht="12" hidden="1" x14ac:dyDescent="0.2">
      <c r="A204" s="57"/>
      <c r="B204" s="49" t="s">
        <v>170</v>
      </c>
      <c r="C204" s="47">
        <v>0</v>
      </c>
      <c r="D204" s="50">
        <v>0</v>
      </c>
      <c r="E204" s="51" t="s">
        <v>29</v>
      </c>
      <c r="F204" s="52">
        <v>0</v>
      </c>
      <c r="G204" s="53">
        <f t="shared" si="12"/>
        <v>0</v>
      </c>
    </row>
    <row r="205" spans="1:7" s="2" customFormat="1" ht="14.25" customHeight="1" x14ac:dyDescent="0.2">
      <c r="A205" s="57"/>
      <c r="B205" s="49" t="s">
        <v>171</v>
      </c>
      <c r="C205" s="47">
        <v>4</v>
      </c>
      <c r="D205" s="50">
        <v>12.63</v>
      </c>
      <c r="E205" s="51" t="s">
        <v>29</v>
      </c>
      <c r="F205" s="52">
        <v>3.32</v>
      </c>
      <c r="G205" s="53">
        <f t="shared" si="12"/>
        <v>167.73</v>
      </c>
    </row>
    <row r="206" spans="1:7" s="2" customFormat="1" ht="24" hidden="1" x14ac:dyDescent="0.2">
      <c r="A206" s="57"/>
      <c r="B206" s="49" t="s">
        <v>172</v>
      </c>
      <c r="C206" s="47">
        <v>0</v>
      </c>
      <c r="D206" s="50">
        <v>0</v>
      </c>
      <c r="E206" s="51" t="s">
        <v>173</v>
      </c>
      <c r="F206" s="52">
        <v>0</v>
      </c>
      <c r="G206" s="53">
        <f t="shared" si="12"/>
        <v>0</v>
      </c>
    </row>
    <row r="207" spans="1:7" s="2" customFormat="1" ht="12" x14ac:dyDescent="0.2">
      <c r="A207" s="57"/>
      <c r="B207" s="49" t="s">
        <v>174</v>
      </c>
      <c r="C207" s="47">
        <v>3</v>
      </c>
      <c r="D207" s="54">
        <v>201</v>
      </c>
      <c r="E207" s="51" t="s">
        <v>29</v>
      </c>
      <c r="F207" s="52">
        <v>5.33</v>
      </c>
      <c r="G207" s="53">
        <f t="shared" si="12"/>
        <v>3213.99</v>
      </c>
    </row>
    <row r="208" spans="1:7" s="2" customFormat="1" ht="12" hidden="1" x14ac:dyDescent="0.2">
      <c r="A208" s="57"/>
      <c r="B208" s="49" t="s">
        <v>175</v>
      </c>
      <c r="C208" s="47">
        <v>0</v>
      </c>
      <c r="D208" s="54">
        <v>0</v>
      </c>
      <c r="E208" s="51" t="s">
        <v>29</v>
      </c>
      <c r="F208" s="52">
        <v>37.159999999999997</v>
      </c>
      <c r="G208" s="53">
        <f t="shared" si="12"/>
        <v>0</v>
      </c>
    </row>
    <row r="209" spans="1:7" s="2" customFormat="1" ht="12" x14ac:dyDescent="0.2">
      <c r="A209" s="57"/>
      <c r="B209" s="49" t="s">
        <v>176</v>
      </c>
      <c r="C209" s="47">
        <v>24</v>
      </c>
      <c r="D209" s="54">
        <v>141</v>
      </c>
      <c r="E209" s="51" t="s">
        <v>29</v>
      </c>
      <c r="F209" s="52">
        <v>7.23</v>
      </c>
      <c r="G209" s="53">
        <f t="shared" si="12"/>
        <v>24466.32</v>
      </c>
    </row>
    <row r="210" spans="1:7" s="2" customFormat="1" ht="12" x14ac:dyDescent="0.2">
      <c r="A210" s="57"/>
      <c r="B210" s="49" t="s">
        <v>177</v>
      </c>
      <c r="C210" s="47">
        <v>59</v>
      </c>
      <c r="D210" s="54">
        <v>141</v>
      </c>
      <c r="E210" s="51" t="s">
        <v>29</v>
      </c>
      <c r="F210" s="52">
        <v>1.3378121025259242</v>
      </c>
      <c r="G210" s="53">
        <f t="shared" si="12"/>
        <v>11129.26</v>
      </c>
    </row>
    <row r="211" spans="1:7" s="2" customFormat="1" ht="12" x14ac:dyDescent="0.2">
      <c r="A211" s="57"/>
      <c r="B211" s="49" t="s">
        <v>178</v>
      </c>
      <c r="C211" s="47">
        <v>17</v>
      </c>
      <c r="D211" s="54">
        <v>1263</v>
      </c>
      <c r="E211" s="51" t="s">
        <v>29</v>
      </c>
      <c r="F211" s="52">
        <v>0.67</v>
      </c>
      <c r="G211" s="53">
        <f t="shared" si="12"/>
        <v>14385.57</v>
      </c>
    </row>
    <row r="212" spans="1:7" s="2" customFormat="1" ht="12" x14ac:dyDescent="0.2">
      <c r="A212" s="57"/>
      <c r="B212" s="49" t="s">
        <v>179</v>
      </c>
      <c r="C212" s="47">
        <v>85</v>
      </c>
      <c r="D212" s="54">
        <v>6</v>
      </c>
      <c r="E212" s="51" t="s">
        <v>62</v>
      </c>
      <c r="F212" s="52">
        <v>25.68</v>
      </c>
      <c r="G212" s="53">
        <f t="shared" si="12"/>
        <v>13096.8</v>
      </c>
    </row>
    <row r="213" spans="1:7" s="2" customFormat="1" ht="12" hidden="1" x14ac:dyDescent="0.2">
      <c r="A213" s="57"/>
      <c r="B213" s="49"/>
      <c r="C213" s="47">
        <v>0</v>
      </c>
      <c r="D213" s="54">
        <v>11.1</v>
      </c>
      <c r="E213" s="51"/>
      <c r="F213" s="52"/>
      <c r="G213" s="53">
        <f t="shared" si="12"/>
        <v>0</v>
      </c>
    </row>
    <row r="214" spans="1:7" s="2" customFormat="1" ht="12" x14ac:dyDescent="0.2">
      <c r="A214" s="57"/>
      <c r="B214" s="56" t="s">
        <v>180</v>
      </c>
      <c r="C214" s="47">
        <v>1</v>
      </c>
      <c r="D214" s="54">
        <v>1</v>
      </c>
      <c r="E214" s="51" t="s">
        <v>30</v>
      </c>
      <c r="F214" s="52"/>
      <c r="G214" s="53">
        <v>2462.17</v>
      </c>
    </row>
    <row r="215" spans="1:7" s="2" customFormat="1" ht="12" x14ac:dyDescent="0.2">
      <c r="A215" s="57"/>
      <c r="B215" s="56" t="s">
        <v>181</v>
      </c>
      <c r="C215" s="47">
        <v>0</v>
      </c>
      <c r="D215" s="50">
        <v>0</v>
      </c>
      <c r="E215" s="51"/>
      <c r="F215" s="52">
        <v>0</v>
      </c>
      <c r="G215" s="53">
        <f t="shared" si="12"/>
        <v>0</v>
      </c>
    </row>
    <row r="216" spans="1:7" s="2" customFormat="1" ht="12" x14ac:dyDescent="0.2">
      <c r="A216" s="57"/>
      <c r="B216" s="49" t="s">
        <v>182</v>
      </c>
      <c r="C216" s="47">
        <v>44</v>
      </c>
      <c r="D216" s="50">
        <v>1263</v>
      </c>
      <c r="E216" s="51" t="s">
        <v>29</v>
      </c>
      <c r="F216" s="52">
        <v>0.7</v>
      </c>
      <c r="G216" s="53">
        <f t="shared" si="12"/>
        <v>38900.400000000001</v>
      </c>
    </row>
    <row r="217" spans="1:7" s="2" customFormat="1" ht="12" x14ac:dyDescent="0.2">
      <c r="A217" s="57"/>
      <c r="B217" s="49" t="s">
        <v>174</v>
      </c>
      <c r="C217" s="47">
        <v>2</v>
      </c>
      <c r="D217" s="50">
        <v>201</v>
      </c>
      <c r="E217" s="51" t="s">
        <v>29</v>
      </c>
      <c r="F217" s="52">
        <v>19.39</v>
      </c>
      <c r="G217" s="53">
        <f t="shared" si="12"/>
        <v>7794.78</v>
      </c>
    </row>
    <row r="218" spans="1:7" s="2" customFormat="1" ht="12" x14ac:dyDescent="0.2">
      <c r="A218" s="57"/>
      <c r="B218" s="49" t="s">
        <v>183</v>
      </c>
      <c r="C218" s="47">
        <v>38</v>
      </c>
      <c r="D218" s="50">
        <v>2972.2</v>
      </c>
      <c r="E218" s="51" t="s">
        <v>29</v>
      </c>
      <c r="F218" s="52">
        <v>0.68</v>
      </c>
      <c r="G218" s="53">
        <f t="shared" si="12"/>
        <v>76801.649999999994</v>
      </c>
    </row>
    <row r="219" spans="1:7" s="2" customFormat="1" ht="12.75" customHeight="1" x14ac:dyDescent="0.2">
      <c r="A219" s="57"/>
      <c r="B219" s="60" t="s">
        <v>184</v>
      </c>
      <c r="C219" s="47">
        <v>2</v>
      </c>
      <c r="D219" s="50">
        <v>2972.2</v>
      </c>
      <c r="E219" s="51" t="s">
        <v>29</v>
      </c>
      <c r="F219" s="52">
        <v>6.19</v>
      </c>
      <c r="G219" s="53">
        <f t="shared" si="12"/>
        <v>36795.839999999997</v>
      </c>
    </row>
    <row r="220" spans="1:7" s="2" customFormat="1" ht="12" x14ac:dyDescent="0.2">
      <c r="A220" s="57"/>
      <c r="B220" s="49" t="s">
        <v>185</v>
      </c>
      <c r="C220" s="47">
        <v>2</v>
      </c>
      <c r="D220" s="50">
        <v>2972.2</v>
      </c>
      <c r="E220" s="51" t="s">
        <v>29</v>
      </c>
      <c r="F220" s="52">
        <v>1.06</v>
      </c>
      <c r="G220" s="53">
        <f t="shared" si="12"/>
        <v>6301.06</v>
      </c>
    </row>
    <row r="221" spans="1:7" s="3" customFormat="1" ht="12" hidden="1" x14ac:dyDescent="0.2">
      <c r="A221" s="61"/>
      <c r="B221" s="49" t="s">
        <v>186</v>
      </c>
      <c r="C221" s="47">
        <v>0</v>
      </c>
      <c r="D221" s="50">
        <v>3443.6000000000004</v>
      </c>
      <c r="E221" s="51" t="s">
        <v>29</v>
      </c>
      <c r="F221" s="52">
        <v>0.91</v>
      </c>
      <c r="G221" s="53">
        <f t="shared" si="12"/>
        <v>0</v>
      </c>
    </row>
    <row r="222" spans="1:7" s="2" customFormat="1" ht="12" x14ac:dyDescent="0.2">
      <c r="A222" s="57"/>
      <c r="B222" s="49" t="s">
        <v>177</v>
      </c>
      <c r="C222" s="47">
        <v>103</v>
      </c>
      <c r="D222" s="50">
        <v>141</v>
      </c>
      <c r="E222" s="51" t="s">
        <v>29</v>
      </c>
      <c r="F222" s="52">
        <v>1.34</v>
      </c>
      <c r="G222" s="53">
        <f t="shared" si="12"/>
        <v>19460.82</v>
      </c>
    </row>
    <row r="223" spans="1:7" s="2" customFormat="1" ht="12" hidden="1" x14ac:dyDescent="0.2">
      <c r="A223" s="57"/>
      <c r="B223" s="49">
        <v>0</v>
      </c>
      <c r="C223" s="47">
        <v>0</v>
      </c>
      <c r="D223" s="50">
        <v>0</v>
      </c>
      <c r="E223" s="51">
        <v>0</v>
      </c>
      <c r="F223" s="52">
        <v>0</v>
      </c>
      <c r="G223" s="53">
        <f t="shared" si="12"/>
        <v>0</v>
      </c>
    </row>
    <row r="224" spans="1:7" s="2" customFormat="1" ht="12" x14ac:dyDescent="0.2">
      <c r="A224" s="57"/>
      <c r="B224" s="49" t="s">
        <v>179</v>
      </c>
      <c r="C224" s="47">
        <v>103</v>
      </c>
      <c r="D224" s="50">
        <v>6</v>
      </c>
      <c r="E224" s="51" t="s">
        <v>62</v>
      </c>
      <c r="F224" s="52">
        <v>25.68</v>
      </c>
      <c r="G224" s="53">
        <f t="shared" si="12"/>
        <v>15870.24</v>
      </c>
    </row>
    <row r="225" spans="1:7" s="2" customFormat="1" ht="12" hidden="1" x14ac:dyDescent="0.2">
      <c r="A225" s="57"/>
      <c r="B225" s="49"/>
      <c r="C225" s="50"/>
      <c r="D225" s="54"/>
      <c r="E225" s="51"/>
      <c r="F225" s="52"/>
      <c r="G225" s="53"/>
    </row>
    <row r="226" spans="1:7" s="2" customFormat="1" ht="12" x14ac:dyDescent="0.2">
      <c r="A226" s="57"/>
      <c r="B226" s="56" t="s">
        <v>187</v>
      </c>
      <c r="C226" s="34"/>
      <c r="D226" s="54"/>
      <c r="E226" s="51"/>
      <c r="F226" s="52"/>
      <c r="G226" s="53"/>
    </row>
    <row r="227" spans="1:7" s="2" customFormat="1" ht="12" x14ac:dyDescent="0.2">
      <c r="A227" s="57"/>
      <c r="B227" s="49" t="s">
        <v>188</v>
      </c>
      <c r="C227" s="47">
        <v>1</v>
      </c>
      <c r="D227" s="50">
        <v>3</v>
      </c>
      <c r="E227" s="51" t="s">
        <v>62</v>
      </c>
      <c r="F227" s="52">
        <v>629.66999999999996</v>
      </c>
      <c r="G227" s="53">
        <f t="shared" ref="G227:G229" si="13">ROUND(C227*D227*F227,2)</f>
        <v>1889.01</v>
      </c>
    </row>
    <row r="228" spans="1:7" s="2" customFormat="1" ht="12" hidden="1" x14ac:dyDescent="0.2">
      <c r="A228" s="57"/>
      <c r="B228" s="49" t="s">
        <v>189</v>
      </c>
      <c r="C228" s="47">
        <v>1</v>
      </c>
      <c r="D228" s="50">
        <v>0</v>
      </c>
      <c r="E228" s="51" t="s">
        <v>62</v>
      </c>
      <c r="F228" s="52">
        <v>72.349999999999994</v>
      </c>
      <c r="G228" s="53">
        <f t="shared" si="13"/>
        <v>0</v>
      </c>
    </row>
    <row r="229" spans="1:7" s="2" customFormat="1" ht="12" x14ac:dyDescent="0.2">
      <c r="A229" s="57"/>
      <c r="B229" s="49" t="s">
        <v>190</v>
      </c>
      <c r="C229" s="47">
        <v>1</v>
      </c>
      <c r="D229" s="50">
        <v>0.3</v>
      </c>
      <c r="E229" s="51" t="s">
        <v>173</v>
      </c>
      <c r="F229" s="52">
        <v>560.6</v>
      </c>
      <c r="G229" s="53">
        <f t="shared" si="13"/>
        <v>168.18</v>
      </c>
    </row>
    <row r="230" spans="1:7" s="69" customFormat="1" ht="12" x14ac:dyDescent="0.2">
      <c r="A230" s="62"/>
      <c r="B230" s="63" t="s">
        <v>31</v>
      </c>
      <c r="C230" s="64"/>
      <c r="D230" s="65"/>
      <c r="E230" s="66"/>
      <c r="F230" s="67"/>
      <c r="G230" s="68"/>
    </row>
    <row r="231" spans="1:7" s="2" customFormat="1" ht="13.5" customHeight="1" x14ac:dyDescent="0.2">
      <c r="A231" s="57"/>
      <c r="B231" s="60" t="s">
        <v>60</v>
      </c>
      <c r="C231" s="47">
        <v>1</v>
      </c>
      <c r="D231" s="50">
        <v>48.6</v>
      </c>
      <c r="E231" s="51" t="s">
        <v>29</v>
      </c>
      <c r="F231" s="52">
        <v>338.19362139917695</v>
      </c>
      <c r="G231" s="53">
        <v>16436.21</v>
      </c>
    </row>
    <row r="232" spans="1:7" s="2" customFormat="1" ht="12" x14ac:dyDescent="0.2">
      <c r="A232" s="57"/>
      <c r="B232" s="49" t="s">
        <v>61</v>
      </c>
      <c r="C232" s="47">
        <v>1</v>
      </c>
      <c r="D232" s="54">
        <v>1</v>
      </c>
      <c r="E232" s="51" t="s">
        <v>62</v>
      </c>
      <c r="F232" s="52">
        <v>1874.58</v>
      </c>
      <c r="G232" s="53">
        <v>1874.58</v>
      </c>
    </row>
    <row r="233" spans="1:7" s="2" customFormat="1" ht="12" x14ac:dyDescent="0.2">
      <c r="A233" s="57"/>
      <c r="B233" s="49" t="s">
        <v>67</v>
      </c>
      <c r="C233" s="47">
        <v>1</v>
      </c>
      <c r="D233" s="54">
        <v>6</v>
      </c>
      <c r="E233" s="51" t="s">
        <v>68</v>
      </c>
      <c r="F233" s="52">
        <v>565.54</v>
      </c>
      <c r="G233" s="53">
        <v>3393.24</v>
      </c>
    </row>
    <row r="234" spans="1:7" s="2" customFormat="1" ht="12" x14ac:dyDescent="0.2">
      <c r="A234" s="57"/>
      <c r="B234" s="49" t="s">
        <v>69</v>
      </c>
      <c r="C234" s="47">
        <v>1</v>
      </c>
      <c r="D234" s="54">
        <v>25</v>
      </c>
      <c r="E234" s="51" t="s">
        <v>62</v>
      </c>
      <c r="F234" s="52">
        <v>884.46440000000007</v>
      </c>
      <c r="G234" s="53">
        <v>22111.61</v>
      </c>
    </row>
    <row r="235" spans="1:7" s="2" customFormat="1" ht="12" x14ac:dyDescent="0.2">
      <c r="A235" s="57"/>
      <c r="B235" s="49" t="s">
        <v>70</v>
      </c>
      <c r="C235" s="47">
        <v>1</v>
      </c>
      <c r="D235" s="54">
        <v>48</v>
      </c>
      <c r="E235" s="51" t="s">
        <v>71</v>
      </c>
      <c r="F235" s="52">
        <v>255.21979166666665</v>
      </c>
      <c r="G235" s="53">
        <v>12250.55</v>
      </c>
    </row>
    <row r="236" spans="1:7" s="2" customFormat="1" ht="12" x14ac:dyDescent="0.2">
      <c r="A236" s="57"/>
      <c r="B236" s="49" t="s">
        <v>72</v>
      </c>
      <c r="C236" s="47">
        <v>1</v>
      </c>
      <c r="D236" s="54">
        <v>1</v>
      </c>
      <c r="E236" s="51" t="s">
        <v>73</v>
      </c>
      <c r="F236" s="52">
        <v>151727.31</v>
      </c>
      <c r="G236" s="53">
        <v>151727.31</v>
      </c>
    </row>
    <row r="237" spans="1:7" s="2" customFormat="1" ht="12" x14ac:dyDescent="0.2">
      <c r="A237" s="57"/>
      <c r="B237" s="49" t="s">
        <v>74</v>
      </c>
      <c r="C237" s="47">
        <v>1</v>
      </c>
      <c r="D237" s="54">
        <v>2</v>
      </c>
      <c r="E237" s="51" t="s">
        <v>73</v>
      </c>
      <c r="F237" s="52">
        <v>25246.37</v>
      </c>
      <c r="G237" s="53">
        <v>50492.74</v>
      </c>
    </row>
    <row r="238" spans="1:7" s="2" customFormat="1" ht="12" x14ac:dyDescent="0.2">
      <c r="A238" s="57"/>
      <c r="B238" s="49" t="s">
        <v>75</v>
      </c>
      <c r="C238" s="47">
        <v>1</v>
      </c>
      <c r="D238" s="54">
        <v>3</v>
      </c>
      <c r="E238" s="51" t="s">
        <v>62</v>
      </c>
      <c r="F238" s="52">
        <v>4511.836666666667</v>
      </c>
      <c r="G238" s="53">
        <v>13535.510000000002</v>
      </c>
    </row>
    <row r="239" spans="1:7" s="2" customFormat="1" ht="12" x14ac:dyDescent="0.2">
      <c r="A239" s="57"/>
      <c r="B239" s="49" t="s">
        <v>61</v>
      </c>
      <c r="C239" s="47">
        <v>1</v>
      </c>
      <c r="D239" s="54">
        <v>2</v>
      </c>
      <c r="E239" s="51" t="s">
        <v>62</v>
      </c>
      <c r="F239" s="52">
        <v>1874.58</v>
      </c>
      <c r="G239" s="53">
        <v>3749.16</v>
      </c>
    </row>
    <row r="240" spans="1:7" s="2" customFormat="1" ht="24" x14ac:dyDescent="0.2">
      <c r="A240" s="57"/>
      <c r="B240" s="49" t="s">
        <v>76</v>
      </c>
      <c r="C240" s="47">
        <v>1</v>
      </c>
      <c r="D240" s="54">
        <v>25</v>
      </c>
      <c r="E240" s="51" t="s">
        <v>62</v>
      </c>
      <c r="F240" s="52">
        <v>901.02960000000007</v>
      </c>
      <c r="G240" s="53">
        <v>22525.74</v>
      </c>
    </row>
    <row r="241" spans="1:7" s="2" customFormat="1" ht="12" hidden="1" x14ac:dyDescent="0.2">
      <c r="A241" s="57"/>
      <c r="B241" s="49"/>
      <c r="C241" s="47"/>
      <c r="D241" s="50"/>
      <c r="E241" s="51"/>
      <c r="F241" s="52"/>
      <c r="G241" s="53"/>
    </row>
    <row r="242" spans="1:7" s="69" customFormat="1" ht="12" x14ac:dyDescent="0.2">
      <c r="A242" s="62"/>
      <c r="B242" s="63" t="s">
        <v>32</v>
      </c>
      <c r="C242" s="64"/>
      <c r="D242" s="65"/>
      <c r="E242" s="66"/>
      <c r="F242" s="67"/>
      <c r="G242" s="68"/>
    </row>
    <row r="243" spans="1:7" s="69" customFormat="1" ht="12" x14ac:dyDescent="0.2">
      <c r="A243" s="62"/>
      <c r="B243" s="49" t="s">
        <v>63</v>
      </c>
      <c r="C243" s="47">
        <v>1</v>
      </c>
      <c r="D243" s="54">
        <v>1</v>
      </c>
      <c r="E243" s="51" t="s">
        <v>62</v>
      </c>
      <c r="F243" s="52">
        <v>118.55</v>
      </c>
      <c r="G243" s="53">
        <v>118.55</v>
      </c>
    </row>
    <row r="244" spans="1:7" s="69" customFormat="1" ht="12" x14ac:dyDescent="0.2">
      <c r="A244" s="62"/>
      <c r="B244" s="49" t="s">
        <v>64</v>
      </c>
      <c r="C244" s="47">
        <v>1</v>
      </c>
      <c r="D244" s="54">
        <v>1</v>
      </c>
      <c r="E244" s="51" t="s">
        <v>62</v>
      </c>
      <c r="F244" s="52">
        <v>53.29</v>
      </c>
      <c r="G244" s="53">
        <v>53.29</v>
      </c>
    </row>
    <row r="245" spans="1:7" s="69" customFormat="1" ht="12" x14ac:dyDescent="0.2">
      <c r="A245" s="62"/>
      <c r="B245" s="49" t="s">
        <v>65</v>
      </c>
      <c r="C245" s="47">
        <v>1</v>
      </c>
      <c r="D245" s="54">
        <v>1</v>
      </c>
      <c r="E245" s="51" t="s">
        <v>62</v>
      </c>
      <c r="F245" s="52">
        <v>387.22</v>
      </c>
      <c r="G245" s="53">
        <v>387.22</v>
      </c>
    </row>
    <row r="246" spans="1:7" s="69" customFormat="1" ht="12" x14ac:dyDescent="0.2">
      <c r="A246" s="62"/>
      <c r="B246" s="49" t="s">
        <v>66</v>
      </c>
      <c r="C246" s="47">
        <v>1</v>
      </c>
      <c r="D246" s="54">
        <v>1</v>
      </c>
      <c r="E246" s="51" t="s">
        <v>62</v>
      </c>
      <c r="F246" s="52">
        <v>160.94</v>
      </c>
      <c r="G246" s="53">
        <v>160.94</v>
      </c>
    </row>
    <row r="247" spans="1:7" s="69" customFormat="1" ht="12" x14ac:dyDescent="0.2">
      <c r="A247" s="62"/>
      <c r="B247" s="49" t="s">
        <v>77</v>
      </c>
      <c r="C247" s="47">
        <v>1</v>
      </c>
      <c r="D247" s="54">
        <v>3</v>
      </c>
      <c r="E247" s="51" t="s">
        <v>78</v>
      </c>
      <c r="F247" s="52">
        <v>844.77</v>
      </c>
      <c r="G247" s="53">
        <v>2534.31</v>
      </c>
    </row>
    <row r="248" spans="1:7" s="69" customFormat="1" ht="12" x14ac:dyDescent="0.2">
      <c r="A248" s="62"/>
      <c r="B248" s="49" t="s">
        <v>65</v>
      </c>
      <c r="C248" s="47">
        <v>1</v>
      </c>
      <c r="D248" s="54">
        <v>1</v>
      </c>
      <c r="E248" s="51" t="s">
        <v>79</v>
      </c>
      <c r="F248" s="52">
        <v>174.75</v>
      </c>
      <c r="G248" s="53">
        <v>174.75</v>
      </c>
    </row>
    <row r="249" spans="1:7" s="69" customFormat="1" ht="12" x14ac:dyDescent="0.2">
      <c r="A249" s="62"/>
      <c r="B249" s="49" t="s">
        <v>63</v>
      </c>
      <c r="C249" s="47">
        <v>1</v>
      </c>
      <c r="D249" s="54">
        <v>2</v>
      </c>
      <c r="E249" s="51" t="s">
        <v>79</v>
      </c>
      <c r="F249" s="52">
        <v>113.53</v>
      </c>
      <c r="G249" s="53">
        <v>227.06</v>
      </c>
    </row>
    <row r="250" spans="1:7" s="69" customFormat="1" ht="12" x14ac:dyDescent="0.2">
      <c r="A250" s="62"/>
      <c r="B250" s="49" t="s">
        <v>64</v>
      </c>
      <c r="C250" s="47">
        <v>1</v>
      </c>
      <c r="D250" s="54">
        <v>2</v>
      </c>
      <c r="E250" s="51" t="s">
        <v>79</v>
      </c>
      <c r="F250" s="52">
        <v>64.77</v>
      </c>
      <c r="G250" s="53">
        <v>129.54</v>
      </c>
    </row>
    <row r="251" spans="1:7" s="69" customFormat="1" ht="12" x14ac:dyDescent="0.2">
      <c r="A251" s="62"/>
      <c r="B251" s="49" t="s">
        <v>80</v>
      </c>
      <c r="C251" s="47">
        <v>1</v>
      </c>
      <c r="D251" s="54">
        <v>2</v>
      </c>
      <c r="E251" s="51" t="s">
        <v>81</v>
      </c>
      <c r="F251" s="52">
        <v>237.34</v>
      </c>
      <c r="G251" s="53">
        <v>474.68</v>
      </c>
    </row>
    <row r="252" spans="1:7" s="69" customFormat="1" ht="12" x14ac:dyDescent="0.2">
      <c r="A252" s="62"/>
      <c r="B252" s="49" t="s">
        <v>67</v>
      </c>
      <c r="C252" s="47">
        <v>1</v>
      </c>
      <c r="D252" s="54">
        <v>3</v>
      </c>
      <c r="E252" s="51" t="s">
        <v>82</v>
      </c>
      <c r="F252" s="52">
        <v>1289.17</v>
      </c>
      <c r="G252" s="53">
        <v>3867.51</v>
      </c>
    </row>
    <row r="253" spans="1:7" s="69" customFormat="1" ht="12" x14ac:dyDescent="0.2">
      <c r="A253" s="62"/>
      <c r="B253" s="49" t="s">
        <v>83</v>
      </c>
      <c r="C253" s="47">
        <v>1</v>
      </c>
      <c r="D253" s="54">
        <v>5</v>
      </c>
      <c r="E253" s="51" t="s">
        <v>81</v>
      </c>
      <c r="F253" s="52">
        <v>804.57</v>
      </c>
      <c r="G253" s="53">
        <v>4022.8500000000004</v>
      </c>
    </row>
    <row r="254" spans="1:7" s="69" customFormat="1" ht="12" x14ac:dyDescent="0.2">
      <c r="A254" s="62"/>
      <c r="B254" s="63" t="s">
        <v>33</v>
      </c>
      <c r="C254" s="64"/>
      <c r="D254" s="70"/>
      <c r="E254" s="66"/>
      <c r="F254" s="67"/>
      <c r="G254" s="68"/>
    </row>
    <row r="255" spans="1:7" s="2" customFormat="1" ht="24" x14ac:dyDescent="0.2">
      <c r="A255" s="57"/>
      <c r="B255" s="49" t="s">
        <v>34</v>
      </c>
      <c r="C255" s="47">
        <v>9</v>
      </c>
      <c r="D255" s="34">
        <f>D62</f>
        <v>4685.5200000000004</v>
      </c>
      <c r="E255" s="47" t="s">
        <v>27</v>
      </c>
      <c r="F255" s="35">
        <v>1.35</v>
      </c>
      <c r="G255" s="53">
        <f>D255*F255*C255</f>
        <v>56929.068000000014</v>
      </c>
    </row>
    <row r="256" spans="1:7" s="69" customFormat="1" ht="12" x14ac:dyDescent="0.2">
      <c r="A256" s="62"/>
      <c r="B256" s="63" t="s">
        <v>35</v>
      </c>
      <c r="C256" s="71"/>
      <c r="D256" s="64"/>
      <c r="E256" s="64"/>
      <c r="F256" s="72"/>
      <c r="G256" s="73"/>
    </row>
    <row r="257" spans="1:7" s="2" customFormat="1" ht="24" x14ac:dyDescent="0.2">
      <c r="A257" s="57"/>
      <c r="B257" s="49" t="s">
        <v>36</v>
      </c>
      <c r="C257" s="47">
        <f>C255</f>
        <v>9</v>
      </c>
      <c r="D257" s="34">
        <f>D255</f>
        <v>4685.5200000000004</v>
      </c>
      <c r="E257" s="47" t="s">
        <v>27</v>
      </c>
      <c r="F257" s="35">
        <v>2.91</v>
      </c>
      <c r="G257" s="53">
        <f>D257*F257*C257</f>
        <v>122713.76880000002</v>
      </c>
    </row>
    <row r="258" spans="1:7" s="2" customFormat="1" ht="12" x14ac:dyDescent="0.2">
      <c r="A258" s="19"/>
      <c r="B258" s="74"/>
      <c r="C258" s="34"/>
      <c r="D258" s="34"/>
      <c r="E258" s="75" t="s">
        <v>37</v>
      </c>
      <c r="G258" s="76">
        <f>SUM(G25:G257)</f>
        <v>1436059.4088573919</v>
      </c>
    </row>
    <row r="259" spans="1:7" s="2" customFormat="1" ht="12" x14ac:dyDescent="0.2">
      <c r="A259" s="19"/>
      <c r="B259" s="77"/>
      <c r="C259" s="58"/>
      <c r="D259" s="58"/>
      <c r="E259" s="58"/>
      <c r="F259" s="78"/>
      <c r="G259" s="79"/>
    </row>
    <row r="260" spans="1:7" s="2" customFormat="1" x14ac:dyDescent="0.2">
      <c r="A260" s="19"/>
      <c r="B260" s="77"/>
      <c r="C260" s="58"/>
      <c r="D260" s="58"/>
      <c r="E260" s="58"/>
      <c r="F260" s="78"/>
      <c r="G260" s="80" t="s">
        <v>38</v>
      </c>
    </row>
    <row r="261" spans="1:7" s="2" customFormat="1" ht="12" hidden="1" x14ac:dyDescent="0.2">
      <c r="A261" s="19"/>
      <c r="B261" s="77"/>
      <c r="C261" s="58"/>
      <c r="D261" s="58"/>
      <c r="E261" s="58"/>
      <c r="F261" s="78"/>
      <c r="G261" s="79"/>
    </row>
    <row r="262" spans="1:7" s="2" customFormat="1" ht="12" hidden="1" x14ac:dyDescent="0.2">
      <c r="A262" s="19"/>
      <c r="B262" s="77"/>
      <c r="C262" s="58"/>
      <c r="D262" s="58"/>
      <c r="E262" s="58"/>
      <c r="F262" s="78"/>
      <c r="G262" s="79"/>
    </row>
    <row r="263" spans="1:7" s="18" customFormat="1" hidden="1" x14ac:dyDescent="0.2">
      <c r="A263" s="81" t="s">
        <v>39</v>
      </c>
      <c r="C263" s="82"/>
      <c r="D263" s="82"/>
      <c r="E263" s="82"/>
      <c r="F263" s="82"/>
      <c r="G263" s="83"/>
    </row>
    <row r="264" spans="1:7" s="18" customFormat="1" hidden="1" x14ac:dyDescent="0.2">
      <c r="A264" s="81"/>
      <c r="B264" s="84" t="s">
        <v>40</v>
      </c>
      <c r="C264" s="85"/>
      <c r="D264" s="2"/>
      <c r="E264" s="2"/>
      <c r="F264" s="2"/>
      <c r="G264" s="3"/>
    </row>
    <row r="265" spans="1:7" s="18" customFormat="1" hidden="1" x14ac:dyDescent="0.2">
      <c r="B265" s="86" t="s">
        <v>41</v>
      </c>
      <c r="C265" s="2"/>
      <c r="D265" s="2"/>
      <c r="E265" s="2"/>
      <c r="F265" s="2"/>
      <c r="G265" s="3"/>
    </row>
    <row r="266" spans="1:7" s="18" customFormat="1" hidden="1" x14ac:dyDescent="0.2">
      <c r="A266" s="81" t="s">
        <v>42</v>
      </c>
      <c r="C266" s="2"/>
      <c r="D266" s="2"/>
      <c r="E266" s="2"/>
      <c r="F266" s="2"/>
      <c r="G266" s="3"/>
    </row>
    <row r="267" spans="1:7" s="18" customFormat="1" hidden="1" x14ac:dyDescent="0.2">
      <c r="A267" s="81" t="s">
        <v>43</v>
      </c>
      <c r="C267" s="2"/>
      <c r="D267" s="2"/>
      <c r="E267" s="2"/>
      <c r="F267" s="2"/>
      <c r="G267" s="3"/>
    </row>
    <row r="268" spans="1:7" s="18" customFormat="1" hidden="1" x14ac:dyDescent="0.2">
      <c r="A268" s="81" t="s">
        <v>44</v>
      </c>
      <c r="C268" s="2"/>
      <c r="D268" s="2"/>
      <c r="E268" s="2"/>
      <c r="F268" s="2"/>
      <c r="G268" s="3"/>
    </row>
    <row r="269" spans="1:7" s="18" customFormat="1" hidden="1" x14ac:dyDescent="0.2">
      <c r="B269" s="2"/>
      <c r="C269" s="2"/>
      <c r="D269" s="2"/>
      <c r="E269" s="2"/>
      <c r="F269" s="2"/>
      <c r="G269" s="3"/>
    </row>
    <row r="270" spans="1:7" s="18" customFormat="1" hidden="1" x14ac:dyDescent="0.2">
      <c r="B270" s="81" t="s">
        <v>45</v>
      </c>
      <c r="C270" s="2"/>
      <c r="D270" s="2"/>
      <c r="E270" s="2"/>
      <c r="F270" s="2"/>
      <c r="G270" s="3"/>
    </row>
    <row r="271" spans="1:7" s="18" customFormat="1" hidden="1" x14ac:dyDescent="0.2">
      <c r="B271" s="2"/>
      <c r="C271" s="2"/>
      <c r="D271" s="2"/>
      <c r="E271" s="2"/>
      <c r="F271" s="2"/>
      <c r="G271" s="3"/>
    </row>
    <row r="272" spans="1:7" s="18" customFormat="1" hidden="1" x14ac:dyDescent="0.2">
      <c r="B272" s="87" t="s">
        <v>46</v>
      </c>
      <c r="C272" s="88" t="s">
        <v>47</v>
      </c>
      <c r="D272" s="89"/>
      <c r="E272" s="90"/>
      <c r="F272" s="90"/>
      <c r="G272" s="11"/>
    </row>
    <row r="273" spans="1:7" s="18" customFormat="1" hidden="1" x14ac:dyDescent="0.2">
      <c r="C273" s="86" t="s">
        <v>48</v>
      </c>
      <c r="E273" s="98" t="s">
        <v>49</v>
      </c>
      <c r="F273" s="98"/>
      <c r="G273" s="11"/>
    </row>
    <row r="274" spans="1:7" s="18" customFormat="1" hidden="1" x14ac:dyDescent="0.2">
      <c r="B274" s="2"/>
      <c r="C274" s="2"/>
      <c r="D274" s="2"/>
      <c r="E274" s="2"/>
      <c r="F274" s="2"/>
      <c r="G274" s="3"/>
    </row>
    <row r="275" spans="1:7" s="18" customFormat="1" hidden="1" x14ac:dyDescent="0.2">
      <c r="B275" s="91" t="s">
        <v>50</v>
      </c>
      <c r="C275" s="113" t="s">
        <v>51</v>
      </c>
      <c r="D275" s="113"/>
      <c r="E275" s="90"/>
      <c r="F275" s="90"/>
      <c r="G275" s="3"/>
    </row>
    <row r="276" spans="1:7" s="18" customFormat="1" hidden="1" x14ac:dyDescent="0.2">
      <c r="C276" s="86" t="s">
        <v>48</v>
      </c>
      <c r="E276" s="98" t="s">
        <v>49</v>
      </c>
      <c r="F276" s="98"/>
      <c r="G276" s="3"/>
    </row>
    <row r="277" spans="1:7" s="18" customFormat="1" hidden="1" x14ac:dyDescent="0.2">
      <c r="B277" s="81" t="s">
        <v>52</v>
      </c>
      <c r="C277" s="2"/>
      <c r="D277" s="2"/>
      <c r="E277" s="2"/>
      <c r="F277" s="2"/>
      <c r="G277" s="3"/>
    </row>
    <row r="278" spans="1:7" s="18" customFormat="1" ht="26.25" hidden="1" customHeight="1" x14ac:dyDescent="0.2">
      <c r="A278" s="111" t="s">
        <v>53</v>
      </c>
      <c r="B278" s="111"/>
      <c r="C278" s="111"/>
      <c r="D278" s="111"/>
      <c r="E278" s="111"/>
      <c r="F278" s="111"/>
      <c r="G278" s="111"/>
    </row>
    <row r="279" spans="1:7" s="18" customFormat="1" ht="24.75" hidden="1" customHeight="1" x14ac:dyDescent="0.2">
      <c r="A279" s="114" t="s">
        <v>54</v>
      </c>
      <c r="B279" s="114"/>
      <c r="C279" s="114"/>
      <c r="D279" s="114"/>
      <c r="E279" s="114"/>
      <c r="F279" s="114"/>
      <c r="G279" s="114"/>
    </row>
    <row r="280" spans="1:7" s="18" customFormat="1" ht="24.75" hidden="1" customHeight="1" x14ac:dyDescent="0.2">
      <c r="A280" s="111" t="s">
        <v>55</v>
      </c>
      <c r="B280" s="111"/>
      <c r="C280" s="111"/>
      <c r="D280" s="111"/>
      <c r="E280" s="111"/>
      <c r="F280" s="111"/>
      <c r="G280" s="111"/>
    </row>
    <row r="281" spans="1:7" s="18" customFormat="1" ht="24.75" hidden="1" customHeight="1" x14ac:dyDescent="0.2">
      <c r="A281" s="111" t="s">
        <v>56</v>
      </c>
      <c r="B281" s="111"/>
      <c r="C281" s="111"/>
      <c r="D281" s="111"/>
      <c r="E281" s="111"/>
      <c r="F281" s="111"/>
      <c r="G281" s="111"/>
    </row>
    <row r="282" spans="1:7" s="18" customFormat="1" ht="24.75" hidden="1" customHeight="1" x14ac:dyDescent="0.2">
      <c r="A282" s="111" t="s">
        <v>57</v>
      </c>
      <c r="B282" s="111"/>
      <c r="C282" s="111"/>
      <c r="D282" s="111"/>
      <c r="E282" s="111"/>
      <c r="F282" s="111"/>
      <c r="G282" s="111"/>
    </row>
    <row r="283" spans="1:7" s="18" customFormat="1" ht="63.75" hidden="1" customHeight="1" x14ac:dyDescent="0.2">
      <c r="A283" s="112" t="s">
        <v>58</v>
      </c>
      <c r="B283" s="112"/>
      <c r="C283" s="112"/>
      <c r="D283" s="112"/>
      <c r="E283" s="112"/>
      <c r="F283" s="112"/>
      <c r="G283" s="112"/>
    </row>
    <row r="284" spans="1:7" s="18" customFormat="1" x14ac:dyDescent="0.2">
      <c r="G284" s="11"/>
    </row>
  </sheetData>
  <mergeCells count="26">
    <mergeCell ref="A282:G282"/>
    <mergeCell ref="A283:G283"/>
    <mergeCell ref="C275:D275"/>
    <mergeCell ref="E276:F276"/>
    <mergeCell ref="A278:G278"/>
    <mergeCell ref="A279:G279"/>
    <mergeCell ref="A280:G280"/>
    <mergeCell ref="A281:G281"/>
    <mergeCell ref="E273:F273"/>
    <mergeCell ref="A15:G15"/>
    <mergeCell ref="A16:G16"/>
    <mergeCell ref="A17:G17"/>
    <mergeCell ref="A18:B18"/>
    <mergeCell ref="A20:G20"/>
    <mergeCell ref="B21:G21"/>
    <mergeCell ref="C23:D23"/>
    <mergeCell ref="B24:G24"/>
    <mergeCell ref="B32:E32"/>
    <mergeCell ref="B65:G65"/>
    <mergeCell ref="G191:G198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  <rowBreaks count="1" manualBreakCount="1">
    <brk id="1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Б3</vt:lpstr>
      <vt:lpstr>'2.8'!Область_печати</vt:lpstr>
      <vt:lpstr>Б3!Область_печати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2020-03-30T06:59:19Z</cp:lastPrinted>
  <dcterms:created xsi:type="dcterms:W3CDTF">2020-03-26T09:04:37Z</dcterms:created>
  <dcterms:modified xsi:type="dcterms:W3CDTF">2020-03-30T06:59:28Z</dcterms:modified>
</cp:coreProperties>
</file>